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395" windowHeight="8550" activeTab="0"/>
  </bookViews>
  <sheets>
    <sheet name="Gruppe" sheetId="1" r:id="rId1"/>
    <sheet name="Sprache" sheetId="2" state="hidden" r:id="rId2"/>
  </sheets>
  <definedNames/>
  <calcPr fullCalcOnLoad="1"/>
</workbook>
</file>

<file path=xl/sharedStrings.xml><?xml version="1.0" encoding="utf-8"?>
<sst xmlns="http://schemas.openxmlformats.org/spreadsheetml/2006/main" count="467" uniqueCount="398">
  <si>
    <t>Land</t>
  </si>
  <si>
    <t>Sprache</t>
  </si>
  <si>
    <t>Deutsch</t>
  </si>
  <si>
    <t>English</t>
  </si>
  <si>
    <t>Español</t>
  </si>
  <si>
    <t>Português</t>
  </si>
  <si>
    <t>X</t>
  </si>
  <si>
    <t>Name</t>
  </si>
  <si>
    <t>Vorname</t>
  </si>
  <si>
    <t>Geschlecht</t>
  </si>
  <si>
    <t>Geburtsdatum</t>
  </si>
  <si>
    <t>Rollstuhlfahrer</t>
  </si>
  <si>
    <t>Gehbehinderung</t>
  </si>
  <si>
    <t>Sehbehinderung</t>
  </si>
  <si>
    <t>Hörbehinderung</t>
  </si>
  <si>
    <t>Sonstige Mobilitäts-einschränkungen: Wenn ja, Welche?</t>
  </si>
  <si>
    <t>Ticketkategorie</t>
  </si>
  <si>
    <t>S1_Dauerkarte 16.-19.10.2014</t>
  </si>
  <si>
    <t>S2_3-Tage-Karte 17.-19.10.2014</t>
  </si>
  <si>
    <t>S3_Wochenend-Karte 18.-19.10.2014</t>
  </si>
  <si>
    <t>S4_Tagesticket DO 16.10.2014</t>
  </si>
  <si>
    <t>S5_Tagesticket FR 17.10.2014</t>
  </si>
  <si>
    <t>S6_Tagesticket SO 19.10.2014</t>
  </si>
  <si>
    <t>S7_Jubiläumsticket 18.10.2014</t>
  </si>
  <si>
    <t>Gruppenleiter</t>
  </si>
  <si>
    <t>Email</t>
  </si>
  <si>
    <t>Telefon</t>
  </si>
  <si>
    <t>Mobil</t>
  </si>
  <si>
    <t>Nummer</t>
  </si>
  <si>
    <t>Gruppenbegleiter</t>
  </si>
  <si>
    <t>bitte auswählen</t>
  </si>
  <si>
    <t>f_weiblich</t>
  </si>
  <si>
    <t>m_männlich</t>
  </si>
  <si>
    <t>f_female</t>
  </si>
  <si>
    <t>f_femenino</t>
  </si>
  <si>
    <t>f_feminino</t>
  </si>
  <si>
    <t>m_male</t>
  </si>
  <si>
    <t>m_masculino</t>
  </si>
  <si>
    <t>AR_Argentinien</t>
  </si>
  <si>
    <t>AU_Australien</t>
  </si>
  <si>
    <t>BE_Belgien</t>
  </si>
  <si>
    <t>BO_Bolivien</t>
  </si>
  <si>
    <t>BR_Brasilien</t>
  </si>
  <si>
    <t>BI_Burundi</t>
  </si>
  <si>
    <t>CL_Chile</t>
  </si>
  <si>
    <t>CR_Costa Rica</t>
  </si>
  <si>
    <t>DE_Deutschland</t>
  </si>
  <si>
    <t>DO_Dominikanische Republik</t>
  </si>
  <si>
    <t>CD_DR Kongo</t>
  </si>
  <si>
    <t>EC_Ecuador</t>
  </si>
  <si>
    <t>SV_El Salvador</t>
  </si>
  <si>
    <t>FR_Frankreich</t>
  </si>
  <si>
    <t>IN_Indien</t>
  </si>
  <si>
    <t>IE_Irland</t>
  </si>
  <si>
    <t>IT_Italien</t>
  </si>
  <si>
    <t>KE_Kenia</t>
  </si>
  <si>
    <t>CO_Kolumbien</t>
  </si>
  <si>
    <t>HR_Kroatien</t>
  </si>
  <si>
    <t>CU_Kuba</t>
  </si>
  <si>
    <t>MX_Mexiko</t>
  </si>
  <si>
    <t>NZ_Neuseeland</t>
  </si>
  <si>
    <t>NG_Nigeria</t>
  </si>
  <si>
    <t>AT_Österreich</t>
  </si>
  <si>
    <t>PA_Panama</t>
  </si>
  <si>
    <t>PY_Paraguay</t>
  </si>
  <si>
    <t>PE_Peru</t>
  </si>
  <si>
    <t>PH_Philippinen</t>
  </si>
  <si>
    <t>PL_Polen</t>
  </si>
  <si>
    <t>PT_Portugal</t>
  </si>
  <si>
    <t>PR_Puerto Rico</t>
  </si>
  <si>
    <t>RW_Ruanda</t>
  </si>
  <si>
    <t>RO_Rumänien</t>
  </si>
  <si>
    <t>RU_Russland</t>
  </si>
  <si>
    <t>CH_Schweiz</t>
  </si>
  <si>
    <t>ES_Spanien</t>
  </si>
  <si>
    <t>ZA_Südafrika</t>
  </si>
  <si>
    <t>TZ_Tansania</t>
  </si>
  <si>
    <t>CZ_Tschechische Republik</t>
  </si>
  <si>
    <t>HU_Ungarn</t>
  </si>
  <si>
    <t>UY_Uruguay</t>
  </si>
  <si>
    <t>US_USA</t>
  </si>
  <si>
    <t>BY_Weißrussland</t>
  </si>
  <si>
    <t>Preisreduktion</t>
  </si>
  <si>
    <t>nicht erwerbstätig</t>
  </si>
  <si>
    <t>3. Kind</t>
  </si>
  <si>
    <t>Persönliche Daten</t>
  </si>
  <si>
    <t>Mobilitätseinschränkungen</t>
  </si>
  <si>
    <t>3. Kind (freies Ticket)</t>
  </si>
  <si>
    <t>Kinder (bis 15 J.)</t>
  </si>
  <si>
    <t xml:space="preserve">G3_3-Tage-Ticket / Donnerstag - Sonntag (3xÜ, 3xFR) </t>
  </si>
  <si>
    <t xml:space="preserve">G4_3-Tage-Ticket / Donnerstag - Montag (4xÜ, 4xFR) </t>
  </si>
  <si>
    <t>G5_WE-Ticket / Freitag - Sonntag (2xÜ, 2xFR)</t>
  </si>
  <si>
    <t>G6_WE-Ticket / Freitag - Montag (3xÜ, 3xFR)</t>
  </si>
  <si>
    <t xml:space="preserve">G7_Jubi-Ticket / Freitag-Samstag  (1xÜ, 1xFR) </t>
  </si>
  <si>
    <t xml:space="preserve">G8_Jubi-Ticket / Samstag-Sonntag  (1xÜ, 1xFR) </t>
  </si>
  <si>
    <t>R1_Rom Tickets</t>
  </si>
  <si>
    <t>0_Gruppenanmeldung</t>
  </si>
  <si>
    <t>1_Einzelanmeldungen</t>
  </si>
  <si>
    <t>0_ Group registration</t>
  </si>
  <si>
    <t>0_ Inscrição de grupos</t>
  </si>
  <si>
    <t>1_Individual registration</t>
  </si>
  <si>
    <t>1_ Inscrição individual</t>
  </si>
  <si>
    <t>Language</t>
  </si>
  <si>
    <t>Idioma</t>
  </si>
  <si>
    <t>Escolha de forma</t>
  </si>
  <si>
    <t>Country</t>
  </si>
  <si>
    <t>Pais</t>
  </si>
  <si>
    <t>País</t>
  </si>
  <si>
    <t>Ticket category</t>
  </si>
  <si>
    <t>Tipos de ticket</t>
  </si>
  <si>
    <t>S1_4-day ticket 16th - 19th October 2014</t>
  </si>
  <si>
    <t>S1_Ticket de 4 dias 16-19 de outubro de 2014</t>
  </si>
  <si>
    <t>S2_3-day  ticket 17th - 19th October 2014</t>
  </si>
  <si>
    <t>S2_Ticket de 3 dias 17-19 de outubro de 2014</t>
  </si>
  <si>
    <t>S3_weekend ticket 18th - 19th October 2014</t>
  </si>
  <si>
    <t>S3_Ticket Final de semana 18-19 de outubro de 2014</t>
  </si>
  <si>
    <t>S4_day ticket Thursday, 16th October 2014</t>
  </si>
  <si>
    <t>S4_Ticket diário quinta-feira 16 de outubro de 2014</t>
  </si>
  <si>
    <t>S5_day ticket Friday, 17th October 2014</t>
  </si>
  <si>
    <t>S5_Ticket diário sexta-feira 17 de outubro de 2014</t>
  </si>
  <si>
    <t>S6_day ticket Sunday, 19th October 2014</t>
  </si>
  <si>
    <t>S6_Ticket diário domingo 19 de outubro de 2014</t>
  </si>
  <si>
    <t>S7_Jubilee ticket, 18th October 2014</t>
  </si>
  <si>
    <t>S7_Ticket Jubilar 18 de outubro de 2014</t>
  </si>
  <si>
    <t>R1_Rome tickets</t>
  </si>
  <si>
    <t>R1_ Tickets Roma</t>
  </si>
  <si>
    <t>G3_3 day ticket / Thursday - Sunday (3 nights: bed and breakfast)</t>
  </si>
  <si>
    <t>G3_Ticket de 3 días / jueves-domingo (3 noches: alijamiento y desayuno)</t>
  </si>
  <si>
    <t>G3_Ticket de 3 dias /quinta-feira a domingo (3 noites: hospedagem e café da manhã)</t>
  </si>
  <si>
    <t>G4_3 day ticket / Thursday - Monday (4 nights: bed and breakfast)</t>
  </si>
  <si>
    <t>G4_Ticket de 3 días / jueves-lunes (4 noches: alijamiento y desayuno)</t>
  </si>
  <si>
    <t>G4_Ticket de 3 dias / quinta-feira a segunda-feira(4 noites: hospedagem e café da manhã)</t>
  </si>
  <si>
    <t>G5_weekend ticket /Friday - Sunday ( 2 nights: bed and breakfast)</t>
  </si>
  <si>
    <t>G5_Ticket fin de semana / viernes-domingo (2 noches: alojamiento y desayuno)</t>
  </si>
  <si>
    <t>G5_Ticket final de semana / sexta-feira a domingo (2 noites: hospedagem e café da manhã)</t>
  </si>
  <si>
    <t>G6_weekend ticket / Friday - Monday (3 nights: bed and breakfast)</t>
  </si>
  <si>
    <t>G6_Ticket fin de semana / viernes-lunes (3 noches: alojamiento y desayuno)</t>
  </si>
  <si>
    <t>G6_Ticket final de semana / sexta-feira a segunda-feira (3 noites: hospedagem e café da manhã)</t>
  </si>
  <si>
    <t>G7_Jubilee ticket / Friday - Saturday (1 night: bed and breakfast)</t>
  </si>
  <si>
    <t>G7_Ticket Jubilar / viernes-sábado (1 noche: alojamiento y desayuno)</t>
  </si>
  <si>
    <t>G7_Ticket Jubilar / sexta-feira a sábado (1 noite: hospedagem e café da manhã)</t>
  </si>
  <si>
    <t>G8_Jubilee ticket / Saturday - Sunday (1 night: bed and breakfast)</t>
  </si>
  <si>
    <t>G8_Ticket Jubilar / sábado-domingo (1 noche: alojamiento y desayuno)</t>
  </si>
  <si>
    <t>G8_Ticket Jubilar / sábado a domingo (1 noite: hospedagem e café da manhã)</t>
  </si>
  <si>
    <t>Líder do grupo:</t>
  </si>
  <si>
    <t>Sobrenome</t>
  </si>
  <si>
    <t>Nome</t>
  </si>
  <si>
    <t>E-Mail</t>
  </si>
  <si>
    <t>Telephone</t>
  </si>
  <si>
    <t>Telefone</t>
  </si>
  <si>
    <t>Mobile</t>
  </si>
  <si>
    <t>Celular</t>
  </si>
  <si>
    <t>Number</t>
  </si>
  <si>
    <t>Número</t>
  </si>
  <si>
    <t>Group escorts</t>
  </si>
  <si>
    <t>Acompanhantes do grupo</t>
  </si>
  <si>
    <t>Gender</t>
  </si>
  <si>
    <t>Sexo</t>
  </si>
  <si>
    <t>Please mark</t>
  </si>
  <si>
    <t>Por favor marcar</t>
  </si>
  <si>
    <t>Date of birth</t>
  </si>
  <si>
    <t>Data de nascimento</t>
  </si>
  <si>
    <t>Passport number ( not required from other EU member countries)</t>
  </si>
  <si>
    <t>Número do passaporte (Não é necessário para os países da União Européia)</t>
  </si>
  <si>
    <t>Concession</t>
  </si>
  <si>
    <t>Descuento</t>
  </si>
  <si>
    <t>Desconto</t>
  </si>
  <si>
    <t>Unemployed</t>
  </si>
  <si>
    <t>Desempregado</t>
  </si>
  <si>
    <t>3rd child</t>
  </si>
  <si>
    <t>3er hijo</t>
  </si>
  <si>
    <t>3 ou mais filhos</t>
  </si>
  <si>
    <t>Wheel chair user</t>
  </si>
  <si>
    <t>Cadeirantes</t>
  </si>
  <si>
    <t>Mobile impairment</t>
  </si>
  <si>
    <t>Necessidades especiais</t>
  </si>
  <si>
    <t>Sight impairment</t>
  </si>
  <si>
    <t>Cegos</t>
  </si>
  <si>
    <t>Hearing impairment</t>
  </si>
  <si>
    <t>Surdos</t>
  </si>
  <si>
    <t>Carer</t>
  </si>
  <si>
    <t>Acompanhante</t>
  </si>
  <si>
    <t>Outros impedimentos? Quais?</t>
  </si>
  <si>
    <t>Personal details</t>
  </si>
  <si>
    <t>Dados pessoais</t>
  </si>
  <si>
    <t>Descontos</t>
  </si>
  <si>
    <t>Mobility impairments</t>
  </si>
  <si>
    <t>3rd child (gratis)</t>
  </si>
  <si>
    <t>3 ou mais filhos (ticket grátis)</t>
  </si>
  <si>
    <t>Children ( 15 and under)</t>
  </si>
  <si>
    <t>Crianças (menores de 15 anos)</t>
  </si>
  <si>
    <t>AR_Argentina</t>
  </si>
  <si>
    <t>AU_Austrália</t>
  </si>
  <si>
    <t>BE_Bélgica</t>
  </si>
  <si>
    <t>BO_Bolívia</t>
  </si>
  <si>
    <t>BR_Brasil</t>
  </si>
  <si>
    <t>DE_Alemanha</t>
  </si>
  <si>
    <t>DO_República Dominicana</t>
  </si>
  <si>
    <t>CD_Congo</t>
  </si>
  <si>
    <t>EC_Equador</t>
  </si>
  <si>
    <t>FR_França</t>
  </si>
  <si>
    <t>IN_Índia</t>
  </si>
  <si>
    <t>IE_Irlanda</t>
  </si>
  <si>
    <t>IT_Itália</t>
  </si>
  <si>
    <t>KE_Quênia</t>
  </si>
  <si>
    <t>CO_Colômbia</t>
  </si>
  <si>
    <t>HR_Croácia</t>
  </si>
  <si>
    <t>CU_Cuba</t>
  </si>
  <si>
    <t>MX_México</t>
  </si>
  <si>
    <t>NZ_Nova Zelândia</t>
  </si>
  <si>
    <t>NG_Nigéria</t>
  </si>
  <si>
    <t>AT_Áustria</t>
  </si>
  <si>
    <t>PA_Panamá</t>
  </si>
  <si>
    <t>PY_Paraguai</t>
  </si>
  <si>
    <t>PH_Filipinas</t>
  </si>
  <si>
    <t>PL_Polônia</t>
  </si>
  <si>
    <t>PR_Porto Rico</t>
  </si>
  <si>
    <t>RO_Romênia</t>
  </si>
  <si>
    <t>RU_Rússia</t>
  </si>
  <si>
    <t>CH_Suíça</t>
  </si>
  <si>
    <t>ES_Espanha</t>
  </si>
  <si>
    <t>ZA_África do Sul</t>
  </si>
  <si>
    <t>TZ_Tanzânia</t>
  </si>
  <si>
    <t>CZ_República Tcheca</t>
  </si>
  <si>
    <t>HU_Hungria</t>
  </si>
  <si>
    <t>UY_Uruguai</t>
  </si>
  <si>
    <t>US_Estados Unidos</t>
  </si>
  <si>
    <t>BY_Bielorrúsia</t>
  </si>
  <si>
    <t>ZW_Zimbábue</t>
  </si>
  <si>
    <t>Dirección</t>
  </si>
  <si>
    <t>Endereço</t>
  </si>
  <si>
    <t>Ermäßigungen</t>
  </si>
  <si>
    <t>G1_Dauerticket / Mittwoch - Sonntag (4xÜ, 4xFR)</t>
  </si>
  <si>
    <t>G2_Dauerticket /  Mittwoch - Montag (5xÜ, 5xFR)</t>
  </si>
  <si>
    <t>G1_4 day ticket / Wednesday - Sunday ( 4 nights: bed and breakfast)</t>
  </si>
  <si>
    <t>G2_5 day ticket / Wednesday - Monday ( 5 nights: bed and breakfast)</t>
  </si>
  <si>
    <t>G1_Ticket de 4 días / miércoles-domingo (4 noches: alijamiento y desayuno)</t>
  </si>
  <si>
    <t>G2_Ticket de 5 días / miércoles-lunes (5 noches:alijamiento y desayuno)</t>
  </si>
  <si>
    <t>G1_Ticket de 4 dias / quarta-feira a domingo (4 noites: hospedagem e café da manhã)</t>
  </si>
  <si>
    <t>G2_Ticket de 5 dias / quarta-feira a segunda-feira (5 noites: hospedagem e café da manhã)</t>
  </si>
  <si>
    <t>Jugend (16-27 J, nicht verdienend)</t>
  </si>
  <si>
    <t>Youth (16-27 years, unemployed)</t>
  </si>
  <si>
    <t>Juventud (16-27 años que no trabajan)</t>
  </si>
  <si>
    <t>Juventude (16-27 anos  para desempregados)</t>
  </si>
  <si>
    <t>Juventud (16-27 años, que no trabajan)</t>
  </si>
  <si>
    <t>Juventude (16-27 anos,  para desempregados)</t>
  </si>
  <si>
    <t>Contacto nacional de inscripción</t>
  </si>
  <si>
    <t>Contato nacional de registro</t>
  </si>
  <si>
    <t>Nationale Registrierungsstelle</t>
  </si>
  <si>
    <t>AU_Australia</t>
  </si>
  <si>
    <t>BE_Belgium</t>
  </si>
  <si>
    <t>BO_Bolvia</t>
  </si>
  <si>
    <t>BR_Brazil</t>
  </si>
  <si>
    <t>DE_Germany</t>
  </si>
  <si>
    <t>DO_Dominican Republic</t>
  </si>
  <si>
    <t>CD_ Congo</t>
  </si>
  <si>
    <t>FR_France</t>
  </si>
  <si>
    <t>IN_India</t>
  </si>
  <si>
    <t>IE_Ireland</t>
  </si>
  <si>
    <t>IT_Italy</t>
  </si>
  <si>
    <t>KE_Kenya</t>
  </si>
  <si>
    <t>CO_Colombia</t>
  </si>
  <si>
    <t>HR_Croatia</t>
  </si>
  <si>
    <t>MX_Mexico</t>
  </si>
  <si>
    <t>NZ_New Zealand</t>
  </si>
  <si>
    <t>AT_Austria</t>
  </si>
  <si>
    <t>PH_Philippines</t>
  </si>
  <si>
    <t>PL_Poland</t>
  </si>
  <si>
    <t>RW_Rwanda</t>
  </si>
  <si>
    <t>RO_Romania</t>
  </si>
  <si>
    <t>RU_Russia</t>
  </si>
  <si>
    <t>CH_Switzerland</t>
  </si>
  <si>
    <t>ES_Spain</t>
  </si>
  <si>
    <t>ZA_South Africa</t>
  </si>
  <si>
    <t>TZ_Tanzania</t>
  </si>
  <si>
    <t>CZ_Czech Republic</t>
  </si>
  <si>
    <t>HU_Hungary</t>
  </si>
  <si>
    <t>US_United States</t>
  </si>
  <si>
    <t>UK_United Kingdom</t>
  </si>
  <si>
    <t>BY_Belarus</t>
  </si>
  <si>
    <t>ZW_Zimbabwe</t>
  </si>
  <si>
    <t>PLZ / Ort</t>
  </si>
  <si>
    <t>CP / Ciudad</t>
  </si>
  <si>
    <t>CEP / Cidade</t>
  </si>
  <si>
    <t>Rechnungsadresse</t>
  </si>
  <si>
    <t>estacionamentos para carros</t>
  </si>
  <si>
    <t>estacionamentos para ônibus</t>
  </si>
  <si>
    <t>estacionamiento para buses</t>
  </si>
  <si>
    <t>car parking spaces</t>
  </si>
  <si>
    <t>bus parking spaces</t>
  </si>
  <si>
    <t>Bus-Parkplätze</t>
  </si>
  <si>
    <t>PKW-Parkplätze</t>
  </si>
  <si>
    <t>estacionamientos para autos</t>
  </si>
  <si>
    <t>Billing address</t>
  </si>
  <si>
    <t xml:space="preserve"> direção de direfatura</t>
  </si>
  <si>
    <t>dirección de factura</t>
  </si>
  <si>
    <t>Straße / Nr.</t>
  </si>
  <si>
    <t>UK_Gran Bretaña</t>
  </si>
  <si>
    <t>UK_Grã Bretanha</t>
  </si>
  <si>
    <t>Gruppengeschlecht</t>
  </si>
  <si>
    <t>_Andere</t>
  </si>
  <si>
    <t>_other</t>
  </si>
  <si>
    <t>_otro</t>
  </si>
  <si>
    <t>_outro</t>
  </si>
  <si>
    <t>Group gender</t>
  </si>
  <si>
    <t>Sexo do grupo</t>
  </si>
  <si>
    <t>Sexo de grupo</t>
  </si>
  <si>
    <t>Group leader</t>
  </si>
  <si>
    <t>Surname</t>
  </si>
  <si>
    <t>First name</t>
  </si>
  <si>
    <t>Address</t>
  </si>
  <si>
    <t>City / Postcode</t>
  </si>
  <si>
    <t>Please choose</t>
  </si>
  <si>
    <t>Other impairments? If so which ones?</t>
  </si>
  <si>
    <t>National registration</t>
  </si>
  <si>
    <t>Reisepass- nummer
(nicht auszufüllen 
von Ländern der EU)</t>
  </si>
  <si>
    <t>Anmeldedatei Internationales Ticketbüro 2014</t>
  </si>
  <si>
    <t>Registration file international ticket office 2014</t>
  </si>
  <si>
    <t>Archivo de registracion oficina internacional de tickets 2014</t>
  </si>
  <si>
    <t>Ficheiro de registro gabinete internacional de tickets 2014</t>
  </si>
  <si>
    <t>1</t>
  </si>
  <si>
    <t>0_Inscripción de grupos</t>
  </si>
  <si>
    <t>1_Inscripción individual</t>
  </si>
  <si>
    <t>Formularauswahl</t>
  </si>
  <si>
    <t>Choice of form</t>
  </si>
  <si>
    <t>Elección de formulario</t>
  </si>
  <si>
    <t/>
  </si>
  <si>
    <t>Tipo de ticket</t>
  </si>
  <si>
    <t>S1_Ticket de 4 días 16-19 de octubre 2014</t>
  </si>
  <si>
    <t>Dauerkarte 16.-19.10.2014</t>
  </si>
  <si>
    <t>S2_Ticket de 3 días 17-19 de octubre 2014</t>
  </si>
  <si>
    <t>3-Tage-Karte 17.-19.10.2014</t>
  </si>
  <si>
    <t>S3_Ticket fin de semana 18-19 de octubre 2014</t>
  </si>
  <si>
    <t>Wochenend-Karte 18.-19.10.2014</t>
  </si>
  <si>
    <t>S4_Ticket diario jueves 16 de octubre 2014</t>
  </si>
  <si>
    <t>Tagesticket DO 16.10.2014</t>
  </si>
  <si>
    <t>S5_Ticket diario viernes 17 de octubre 2014</t>
  </si>
  <si>
    <t>Tagesticket FR 17.10.2014</t>
  </si>
  <si>
    <t>S6_Ticket diario domingo 19 de octubre 2014</t>
  </si>
  <si>
    <t>Tagesticket SO 19.10.2014</t>
  </si>
  <si>
    <t>S7_Ticket Jubilar 18 de octubre 2014</t>
  </si>
  <si>
    <t>Jubiläumsticket 18.10.2014</t>
  </si>
  <si>
    <t>R1_Tickets Roma</t>
  </si>
  <si>
    <t>Rom Tickets</t>
  </si>
  <si>
    <t>Dauerticket / Mittwoch - Sonntag (4xÜ, 4xFR)</t>
  </si>
  <si>
    <t>Dauerticket /  Mittwoch - Montag (5xÜ, 5xFR)</t>
  </si>
  <si>
    <t xml:space="preserve">3-Tage-Ticket / Donnerstag - Sonntag (3xÜ, 3xFR) </t>
  </si>
  <si>
    <t xml:space="preserve">3-Tage-Ticket / Donnerstag - Montag (4xÜ, 4xFR) </t>
  </si>
  <si>
    <t>WE-Ticket / Freitag - Sonntag (2xÜ, 2xFR)</t>
  </si>
  <si>
    <t>WE-Ticket / Freitag - Montag (3xÜ, 3xFR)</t>
  </si>
  <si>
    <t xml:space="preserve">Jubi-Ticket / Freitag-Samstag  (1xÜ, 1xFR) </t>
  </si>
  <si>
    <t xml:space="preserve">Jubi-Ticket / Samstag-Sonntag  (1xÜ, 1xFR) </t>
  </si>
  <si>
    <t>Líder de grupo</t>
  </si>
  <si>
    <t>Apellido</t>
  </si>
  <si>
    <t>Nombre</t>
  </si>
  <si>
    <t>Teléfono</t>
  </si>
  <si>
    <t>Teléfono móbil</t>
  </si>
  <si>
    <t>Acompañantes del grupo</t>
  </si>
  <si>
    <t>weiblich</t>
  </si>
  <si>
    <t>männlich</t>
  </si>
  <si>
    <t>Fecha de nacimiento</t>
  </si>
  <si>
    <t>Número de pasaporte (No requerido para países de la UE)</t>
  </si>
  <si>
    <t>Persona sin trabajo</t>
  </si>
  <si>
    <t>Persona en silla de ruedas</t>
  </si>
  <si>
    <t>Movilidad restringida</t>
  </si>
  <si>
    <t>Problemas de vista</t>
  </si>
  <si>
    <t>Problemas de audición</t>
  </si>
  <si>
    <t>Begleitperson</t>
  </si>
  <si>
    <t>Acompañante</t>
  </si>
  <si>
    <t>Otros impedimentos, ¿cuáles?</t>
  </si>
  <si>
    <t>Datos personales</t>
  </si>
  <si>
    <t>Concessions</t>
  </si>
  <si>
    <t>Descuentos</t>
  </si>
  <si>
    <t>Movilidad reducida</t>
  </si>
  <si>
    <t>3er hijo (ticket gratis)</t>
  </si>
  <si>
    <t>Niños (menores de 15)</t>
  </si>
  <si>
    <t>BO_Bolivia</t>
  </si>
  <si>
    <t>DE_Alemania</t>
  </si>
  <si>
    <t>FR_Francia</t>
  </si>
  <si>
    <t>IT_Italia</t>
  </si>
  <si>
    <t>HR_Croacia</t>
  </si>
  <si>
    <t>MX_Mejico</t>
  </si>
  <si>
    <t>NZ_Nueva Zelanda</t>
  </si>
  <si>
    <t>PE_Perú</t>
  </si>
  <si>
    <t>PL_Polonia</t>
  </si>
  <si>
    <t>RO_Rumania</t>
  </si>
  <si>
    <t>RU_Rusia</t>
  </si>
  <si>
    <t>CH_Suiza</t>
  </si>
  <si>
    <t>ES_España</t>
  </si>
  <si>
    <t>ZA_Sudáfrica</t>
  </si>
  <si>
    <t>CZ_República Checa</t>
  </si>
  <si>
    <t>HU_Hungría</t>
  </si>
  <si>
    <t>BY_Bielorrusia</t>
  </si>
  <si>
    <t>2_</t>
  </si>
  <si>
    <t>1. Person ist Verantworlich für alle Teilnehmer, bitte auch Rechungsadresse ausfühlen.</t>
  </si>
  <si>
    <t>Participants</t>
  </si>
  <si>
    <t>Teilnehmer</t>
  </si>
  <si>
    <t>Participante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</si>
</sst>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[$-807]dddd\,\ d\.\ mmmm\ yyyy"/>
  </numFmts>
  <fonts count="3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Calibri"/>
      <family val="2"/>
    </font>
    <font>
      <u val="single"/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9" borderId="1" applyNumberFormat="0" applyAlignment="0" applyProtection="0"/>
    <xf numFmtId="0" fontId="5" fillId="9" borderId="2" applyNumberFormat="0" applyAlignment="0" applyProtection="0"/>
    <xf numFmtId="169" fontId="0" fillId="0" borderId="0" applyFont="0" applyFill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</cellStyleXfs>
  <cellXfs count="91">
    <xf numFmtId="0" fontId="0" fillId="0" borderId="0" xfId="0" applyAlignment="1">
      <alignment/>
    </xf>
    <xf numFmtId="49" fontId="2" fillId="0" borderId="0" xfId="53" applyNumberFormat="1" applyProtection="1">
      <alignment/>
      <protection/>
    </xf>
    <xf numFmtId="0" fontId="2" fillId="0" borderId="0" xfId="53" applyProtection="1">
      <alignment/>
      <protection/>
    </xf>
    <xf numFmtId="0" fontId="2" fillId="0" borderId="10" xfId="52" applyBorder="1" applyProtection="1">
      <alignment/>
      <protection/>
    </xf>
    <xf numFmtId="0" fontId="2" fillId="0" borderId="0" xfId="52" applyBorder="1" applyAlignment="1" applyProtection="1">
      <alignment horizontal="center"/>
      <protection/>
    </xf>
    <xf numFmtId="0" fontId="2" fillId="0" borderId="0" xfId="52" applyBorder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Border="1" applyAlignment="1" applyProtection="1">
      <alignment/>
      <protection/>
    </xf>
    <xf numFmtId="0" fontId="23" fillId="0" borderId="11" xfId="52" applyFont="1" applyBorder="1" applyProtection="1">
      <alignment/>
      <protection/>
    </xf>
    <xf numFmtId="0" fontId="23" fillId="0" borderId="11" xfId="52" applyFont="1" applyBorder="1" applyAlignment="1" applyProtection="1">
      <alignment/>
      <protection/>
    </xf>
    <xf numFmtId="0" fontId="2" fillId="4" borderId="11" xfId="52" applyFill="1" applyBorder="1" applyAlignment="1" applyProtection="1">
      <alignment/>
      <protection locked="0"/>
    </xf>
    <xf numFmtId="0" fontId="22" fillId="0" borderId="0" xfId="52" applyFont="1" applyFill="1" applyBorder="1" applyAlignment="1" applyProtection="1">
      <alignment horizontal="left"/>
      <protection/>
    </xf>
    <xf numFmtId="0" fontId="22" fillId="4" borderId="11" xfId="52" applyFont="1" applyFill="1" applyBorder="1" applyAlignment="1" applyProtection="1">
      <alignment horizontal="center"/>
      <protection/>
    </xf>
    <xf numFmtId="0" fontId="22" fillId="4" borderId="11" xfId="52" applyFont="1" applyFill="1" applyBorder="1" applyAlignment="1" applyProtection="1">
      <alignment horizontal="center" wrapText="1"/>
      <protection/>
    </xf>
    <xf numFmtId="0" fontId="22" fillId="4" borderId="11" xfId="52" applyFont="1" applyFill="1" applyBorder="1" applyAlignment="1" applyProtection="1">
      <alignment horizontal="center" textRotation="90" wrapText="1"/>
      <protection/>
    </xf>
    <xf numFmtId="0" fontId="22" fillId="4" borderId="11" xfId="52" applyFont="1" applyFill="1" applyBorder="1" applyAlignment="1" applyProtection="1">
      <alignment horizontal="center" textRotation="90"/>
      <protection/>
    </xf>
    <xf numFmtId="0" fontId="22" fillId="4" borderId="11" xfId="52" applyFont="1" applyFill="1" applyBorder="1" applyAlignment="1" applyProtection="1">
      <alignment wrapText="1"/>
      <protection/>
    </xf>
    <xf numFmtId="0" fontId="2" fillId="4" borderId="11" xfId="52" applyFill="1" applyBorder="1" applyProtection="1">
      <alignment/>
      <protection locked="0"/>
    </xf>
    <xf numFmtId="0" fontId="7" fillId="4" borderId="11" xfId="52" applyFont="1" applyFill="1" applyBorder="1" applyAlignment="1" applyProtection="1">
      <alignment horizontal="center"/>
      <protection locked="0"/>
    </xf>
    <xf numFmtId="0" fontId="22" fillId="4" borderId="11" xfId="52" applyFont="1" applyFill="1" applyBorder="1" applyAlignment="1" applyProtection="1">
      <alignment horizontal="center"/>
      <protection locked="0"/>
    </xf>
    <xf numFmtId="14" fontId="2" fillId="4" borderId="11" xfId="52" applyNumberFormat="1" applyFill="1" applyBorder="1" applyAlignment="1" applyProtection="1">
      <alignment/>
      <protection locked="0"/>
    </xf>
    <xf numFmtId="49" fontId="2" fillId="0" borderId="0" xfId="53" applyNumberFormat="1" applyFont="1" applyProtection="1">
      <alignment/>
      <protection/>
    </xf>
    <xf numFmtId="0" fontId="22" fillId="4" borderId="11" xfId="52" applyFont="1" applyFill="1" applyBorder="1" applyAlignment="1" applyProtection="1">
      <alignment horizontal="left"/>
      <protection/>
    </xf>
    <xf numFmtId="0" fontId="25" fillId="4" borderId="11" xfId="52" applyFont="1" applyFill="1" applyBorder="1" applyAlignment="1" applyProtection="1">
      <alignment horizontal="left"/>
      <protection/>
    </xf>
    <xf numFmtId="0" fontId="2" fillId="5" borderId="11" xfId="52" applyFill="1" applyBorder="1" applyAlignment="1" applyProtection="1">
      <alignment/>
      <protection locked="0"/>
    </xf>
    <xf numFmtId="0" fontId="22" fillId="4" borderId="12" xfId="5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2" fillId="4" borderId="0" xfId="52" applyFill="1" applyBorder="1" applyProtection="1">
      <alignment/>
      <protection/>
    </xf>
    <xf numFmtId="49" fontId="20" fillId="0" borderId="0" xfId="53" applyNumberFormat="1" applyFont="1" applyProtection="1">
      <alignment/>
      <protection/>
    </xf>
    <xf numFmtId="0" fontId="2" fillId="0" borderId="0" xfId="53" applyNumberFormat="1" applyProtection="1">
      <alignment/>
      <protection/>
    </xf>
    <xf numFmtId="0" fontId="2" fillId="0" borderId="0" xfId="53" applyFill="1" applyBorder="1" applyProtection="1">
      <alignment/>
      <protection/>
    </xf>
    <xf numFmtId="49" fontId="2" fillId="0" borderId="0" xfId="53" applyNumberFormat="1" applyFill="1" applyProtection="1">
      <alignment/>
      <protection/>
    </xf>
    <xf numFmtId="49" fontId="2" fillId="0" borderId="0" xfId="53" applyNumberFormat="1" applyAlignment="1" applyProtection="1">
      <alignment wrapText="1"/>
      <protection/>
    </xf>
    <xf numFmtId="0" fontId="20" fillId="0" borderId="0" xfId="53" applyFont="1" applyProtection="1">
      <alignment/>
      <protection/>
    </xf>
    <xf numFmtId="0" fontId="2" fillId="0" borderId="0" xfId="53" applyAlignment="1" applyProtection="1">
      <alignment vertical="center"/>
      <protection/>
    </xf>
    <xf numFmtId="0" fontId="2" fillId="0" borderId="0" xfId="53" applyAlignment="1" applyProtection="1">
      <alignment wrapText="1"/>
      <protection/>
    </xf>
    <xf numFmtId="0" fontId="10" fillId="0" borderId="0" xfId="47" applyAlignment="1" applyProtection="1">
      <alignment wrapText="1"/>
      <protection/>
    </xf>
    <xf numFmtId="0" fontId="20" fillId="0" borderId="0" xfId="53" applyFont="1" applyAlignment="1" applyProtection="1">
      <alignment wrapText="1"/>
      <protection/>
    </xf>
    <xf numFmtId="0" fontId="22" fillId="4" borderId="12" xfId="52" applyFont="1" applyFill="1" applyBorder="1" applyAlignment="1" applyProtection="1">
      <alignment horizontal="left"/>
      <protection/>
    </xf>
    <xf numFmtId="0" fontId="2" fillId="0" borderId="13" xfId="52" applyBorder="1" applyProtection="1">
      <alignment/>
      <protection/>
    </xf>
    <xf numFmtId="0" fontId="31" fillId="4" borderId="0" xfId="0" applyFont="1" applyFill="1" applyBorder="1" applyAlignment="1" applyProtection="1">
      <alignment/>
      <protection/>
    </xf>
    <xf numFmtId="0" fontId="3" fillId="4" borderId="0" xfId="52" applyFont="1" applyFill="1" applyBorder="1" applyProtection="1">
      <alignment/>
      <protection/>
    </xf>
    <xf numFmtId="0" fontId="2" fillId="0" borderId="0" xfId="53" applyFont="1" applyProtection="1">
      <alignment/>
      <protection/>
    </xf>
    <xf numFmtId="14" fontId="3" fillId="4" borderId="0" xfId="52" applyNumberFormat="1" applyFont="1" applyFill="1" applyBorder="1" applyProtection="1">
      <alignment/>
      <protection/>
    </xf>
    <xf numFmtId="0" fontId="19" fillId="4" borderId="0" xfId="52" applyFont="1" applyFill="1" applyBorder="1" applyAlignment="1" applyProtection="1">
      <alignment horizontal="center"/>
      <protection/>
    </xf>
    <xf numFmtId="0" fontId="25" fillId="4" borderId="0" xfId="52" applyFont="1" applyFill="1" applyBorder="1" applyAlignment="1" applyProtection="1">
      <alignment horizontal="center"/>
      <protection/>
    </xf>
    <xf numFmtId="49" fontId="3" fillId="4" borderId="0" xfId="52" applyNumberFormat="1" applyFont="1" applyFill="1" applyBorder="1" applyProtection="1">
      <alignment/>
      <protection/>
    </xf>
    <xf numFmtId="49" fontId="30" fillId="4" borderId="0" xfId="47" applyNumberFormat="1" applyFont="1" applyFill="1" applyBorder="1" applyAlignment="1" applyProtection="1">
      <alignment/>
      <protection/>
    </xf>
    <xf numFmtId="0" fontId="2" fillId="4" borderId="0" xfId="52" applyFont="1" applyFill="1" applyBorder="1" applyProtection="1">
      <alignment/>
      <protection/>
    </xf>
    <xf numFmtId="0" fontId="2" fillId="0" borderId="14" xfId="52" applyBorder="1" applyProtection="1">
      <alignment/>
      <protection/>
    </xf>
    <xf numFmtId="0" fontId="2" fillId="0" borderId="15" xfId="52" applyBorder="1" applyProtection="1">
      <alignment/>
      <protection/>
    </xf>
    <xf numFmtId="0" fontId="2" fillId="0" borderId="16" xfId="52" applyBorder="1" applyAlignment="1" applyProtection="1">
      <alignment horizontal="center"/>
      <protection/>
    </xf>
    <xf numFmtId="0" fontId="23" fillId="0" borderId="16" xfId="52" applyFont="1" applyBorder="1" applyProtection="1">
      <alignment/>
      <protection/>
    </xf>
    <xf numFmtId="0" fontId="33" fillId="4" borderId="11" xfId="52" applyFont="1" applyFill="1" applyBorder="1" applyAlignment="1" applyProtection="1">
      <alignment/>
      <protection locked="0"/>
    </xf>
    <xf numFmtId="0" fontId="21" fillId="2" borderId="12" xfId="52" applyFont="1" applyFill="1" applyBorder="1" applyAlignment="1" applyProtection="1">
      <alignment horizontal="center"/>
      <protection/>
    </xf>
    <xf numFmtId="0" fontId="2" fillId="2" borderId="17" xfId="52" applyFill="1" applyBorder="1" applyAlignment="1" applyProtection="1">
      <alignment/>
      <protection/>
    </xf>
    <xf numFmtId="0" fontId="2" fillId="2" borderId="18" xfId="52" applyFill="1" applyBorder="1" applyAlignment="1" applyProtection="1">
      <alignment/>
      <protection/>
    </xf>
    <xf numFmtId="0" fontId="28" fillId="4" borderId="0" xfId="52" applyFont="1" applyFill="1" applyBorder="1" applyAlignment="1" applyProtection="1">
      <alignment horizontal="center"/>
      <protection/>
    </xf>
    <xf numFmtId="0" fontId="29" fillId="4" borderId="0" xfId="52" applyFont="1" applyFill="1" applyBorder="1" applyAlignment="1" applyProtection="1">
      <alignment horizontal="center"/>
      <protection/>
    </xf>
    <xf numFmtId="0" fontId="3" fillId="4" borderId="0" xfId="52" applyFont="1" applyFill="1" applyBorder="1" applyAlignment="1" applyProtection="1">
      <alignment/>
      <protection/>
    </xf>
    <xf numFmtId="0" fontId="22" fillId="2" borderId="12" xfId="52" applyFont="1" applyFill="1" applyBorder="1" applyAlignment="1" applyProtection="1">
      <alignment horizontal="center"/>
      <protection/>
    </xf>
    <xf numFmtId="0" fontId="22" fillId="2" borderId="17" xfId="52" applyFont="1" applyFill="1" applyBorder="1" applyAlignment="1" applyProtection="1">
      <alignment horizontal="center"/>
      <protection/>
    </xf>
    <xf numFmtId="0" fontId="22" fillId="2" borderId="18" xfId="52" applyFont="1" applyFill="1" applyBorder="1" applyAlignment="1" applyProtection="1">
      <alignment horizontal="center"/>
      <protection/>
    </xf>
    <xf numFmtId="0" fontId="2" fillId="0" borderId="0" xfId="52" applyBorder="1" applyAlignment="1" applyProtection="1">
      <alignment/>
      <protection/>
    </xf>
    <xf numFmtId="0" fontId="23" fillId="0" borderId="0" xfId="52" applyFont="1" applyBorder="1" applyAlignment="1" applyProtection="1">
      <alignment/>
      <protection/>
    </xf>
    <xf numFmtId="49" fontId="2" fillId="5" borderId="11" xfId="52" applyNumberFormat="1" applyFont="1" applyFill="1" applyBorder="1" applyAlignment="1" applyProtection="1">
      <alignment/>
      <protection locked="0"/>
    </xf>
    <xf numFmtId="0" fontId="2" fillId="5" borderId="11" xfId="52" applyFill="1" applyBorder="1" applyAlignment="1" applyProtection="1">
      <alignment/>
      <protection locked="0"/>
    </xf>
    <xf numFmtId="0" fontId="3" fillId="4" borderId="17" xfId="52" applyFont="1" applyFill="1" applyBorder="1" applyAlignment="1" applyProtection="1">
      <alignment/>
      <protection/>
    </xf>
    <xf numFmtId="0" fontId="2" fillId="4" borderId="19" xfId="52" applyFont="1" applyFill="1" applyBorder="1" applyAlignment="1" applyProtection="1">
      <alignment/>
      <protection locked="0"/>
    </xf>
    <xf numFmtId="0" fontId="2" fillId="4" borderId="0" xfId="52" applyFont="1" applyFill="1" applyBorder="1" applyAlignment="1" applyProtection="1">
      <alignment/>
      <protection locked="0"/>
    </xf>
    <xf numFmtId="0" fontId="24" fillId="5" borderId="12" xfId="52" applyFont="1" applyFill="1" applyBorder="1" applyAlignment="1" applyProtection="1">
      <alignment/>
      <protection locked="0"/>
    </xf>
    <xf numFmtId="0" fontId="24" fillId="5" borderId="18" xfId="52" applyFont="1" applyFill="1" applyBorder="1" applyAlignment="1" applyProtection="1">
      <alignment/>
      <protection locked="0"/>
    </xf>
    <xf numFmtId="0" fontId="26" fillId="2" borderId="12" xfId="52" applyFont="1" applyFill="1" applyBorder="1" applyAlignment="1" applyProtection="1">
      <alignment horizontal="center"/>
      <protection/>
    </xf>
    <xf numFmtId="0" fontId="27" fillId="2" borderId="17" xfId="52" applyFont="1" applyFill="1" applyBorder="1" applyAlignment="1" applyProtection="1">
      <alignment horizontal="center"/>
      <protection/>
    </xf>
    <xf numFmtId="0" fontId="2" fillId="2" borderId="13" xfId="52" applyFill="1" applyBorder="1" applyAlignment="1" applyProtection="1">
      <alignment/>
      <protection/>
    </xf>
    <xf numFmtId="0" fontId="2" fillId="2" borderId="14" xfId="52" applyFill="1" applyBorder="1" applyAlignment="1" applyProtection="1">
      <alignment/>
      <protection/>
    </xf>
    <xf numFmtId="0" fontId="7" fillId="2" borderId="12" xfId="52" applyFont="1" applyFill="1" applyBorder="1" applyAlignment="1" applyProtection="1">
      <alignment horizontal="center"/>
      <protection/>
    </xf>
    <xf numFmtId="0" fontId="7" fillId="2" borderId="18" xfId="52" applyFont="1" applyFill="1" applyBorder="1" applyAlignment="1" applyProtection="1">
      <alignment horizontal="center"/>
      <protection/>
    </xf>
    <xf numFmtId="0" fontId="7" fillId="2" borderId="11" xfId="52" applyFont="1" applyFill="1" applyBorder="1" applyAlignment="1" applyProtection="1">
      <alignment horizontal="center"/>
      <protection/>
    </xf>
    <xf numFmtId="0" fontId="23" fillId="0" borderId="12" xfId="52" applyFont="1" applyBorder="1" applyAlignment="1" applyProtection="1">
      <alignment/>
      <protection/>
    </xf>
    <xf numFmtId="0" fontId="23" fillId="0" borderId="18" xfId="52" applyFont="1" applyBorder="1" applyAlignment="1" applyProtection="1">
      <alignment/>
      <protection/>
    </xf>
    <xf numFmtId="0" fontId="23" fillId="4" borderId="12" xfId="52" applyFont="1" applyFill="1" applyBorder="1" applyAlignment="1" applyProtection="1">
      <alignment/>
      <protection/>
    </xf>
    <xf numFmtId="0" fontId="23" fillId="4" borderId="17" xfId="52" applyFont="1" applyFill="1" applyBorder="1" applyAlignment="1" applyProtection="1">
      <alignment/>
      <protection/>
    </xf>
    <xf numFmtId="0" fontId="23" fillId="4" borderId="18" xfId="52" applyFont="1" applyFill="1" applyBorder="1" applyAlignment="1" applyProtection="1">
      <alignment/>
      <protection/>
    </xf>
    <xf numFmtId="0" fontId="23" fillId="4" borderId="0" xfId="52" applyFont="1" applyFill="1" applyBorder="1" applyAlignment="1" applyProtection="1">
      <alignment/>
      <protection/>
    </xf>
    <xf numFmtId="49" fontId="2" fillId="5" borderId="12" xfId="52" applyNumberFormat="1" applyFill="1" applyBorder="1" applyAlignment="1" applyProtection="1">
      <alignment/>
      <protection locked="0"/>
    </xf>
    <xf numFmtId="49" fontId="2" fillId="5" borderId="18" xfId="52" applyNumberFormat="1" applyFill="1" applyBorder="1" applyAlignment="1" applyProtection="1">
      <alignment/>
      <protection locked="0"/>
    </xf>
    <xf numFmtId="0" fontId="2" fillId="4" borderId="11" xfId="52" applyFont="1" applyFill="1" applyBorder="1" applyAlignment="1" applyProtection="1">
      <alignment/>
      <protection locked="0"/>
    </xf>
    <xf numFmtId="0" fontId="24" fillId="5" borderId="12" xfId="52" applyFont="1" applyFill="1" applyBorder="1" applyAlignment="1" applyProtection="1">
      <alignment horizontal="center"/>
      <protection locked="0"/>
    </xf>
    <xf numFmtId="0" fontId="24" fillId="5" borderId="17" xfId="52" applyFont="1" applyFill="1" applyBorder="1" applyAlignment="1" applyProtection="1">
      <alignment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Gruppe" xfId="52"/>
    <cellStyle name="Standard_Sprache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8">
    <dxf>
      <font>
        <color indexed="9"/>
      </font>
      <fill>
        <patternFill>
          <bgColor indexed="9"/>
        </patternFill>
      </fill>
      <border>
        <left>
          <color indexed="63"/>
        </left>
        <right style="thin"/>
        <top style="thin"/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 style="thin"/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 style="thin"/>
        <right>
          <color indexed="63"/>
        </right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 style="thin"/>
        <right style="thin"/>
        <top style="thin"/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45"/>
        </patternFill>
      </fill>
    </dxf>
    <dxf>
      <font>
        <color indexed="8"/>
      </font>
      <fill>
        <patternFill>
          <bgColor indexed="22"/>
        </patternFill>
      </fill>
    </dxf>
    <dxf>
      <fill>
        <patternFill>
          <bgColor indexed="45"/>
        </patternFill>
      </fill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 style="thin"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tabSelected="1" zoomScale="75" zoomScaleNormal="75" zoomScalePageLayoutView="0" workbookViewId="0" topLeftCell="A1">
      <selection activeCell="B3" sqref="B3:C3"/>
    </sheetView>
  </sheetViews>
  <sheetFormatPr defaultColWidth="11.421875" defaultRowHeight="12.75"/>
  <cols>
    <col min="1" max="2" width="25.7109375" style="26" customWidth="1"/>
    <col min="3" max="3" width="15.7109375" style="26" customWidth="1"/>
    <col min="4" max="4" width="16.7109375" style="26" customWidth="1"/>
    <col min="5" max="5" width="15.7109375" style="26" customWidth="1"/>
    <col min="6" max="7" width="9.00390625" style="26" customWidth="1"/>
    <col min="8" max="12" width="5.57421875" style="26" customWidth="1"/>
    <col min="13" max="13" width="20.7109375" style="26" customWidth="1"/>
    <col min="14" max="14" width="17.57421875" style="26" customWidth="1"/>
    <col min="15" max="15" width="17.28125" style="26" customWidth="1"/>
    <col min="16" max="16" width="25.7109375" style="26" customWidth="1"/>
    <col min="17" max="17" width="11.421875" style="26" customWidth="1"/>
    <col min="18" max="18" width="11.57421875" style="26" hidden="1" customWidth="1"/>
    <col min="19" max="19" width="11.421875" style="26" hidden="1" customWidth="1"/>
    <col min="20" max="23" width="38.8515625" style="26" hidden="1" customWidth="1"/>
    <col min="24" max="24" width="11.421875" style="26" hidden="1" customWidth="1"/>
    <col min="25" max="16384" width="11.421875" style="26" customWidth="1"/>
  </cols>
  <sheetData>
    <row r="1" spans="1:24" ht="18">
      <c r="A1" s="55" t="str">
        <f>IF(Sprache!H7="1",Sprache!J5&amp;" - "&amp;Sprache!H11&amp;"  -  "&amp;Sprache!J39,IF(Sprache!H7="0",Sprache!J4&amp;" - "&amp;Sprache!H11&amp;"  -  "&amp;Sprache!J39,Sprache!H71))</f>
        <v>Registration file international ticket office 2014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T1" s="27" t="str">
        <f>Sprache!A1</f>
        <v>Deutsch</v>
      </c>
      <c r="U1" s="27" t="str">
        <f>Sprache!B1</f>
        <v>English</v>
      </c>
      <c r="V1" s="27" t="str">
        <f>Sprache!C1</f>
        <v>Español</v>
      </c>
      <c r="W1" s="27" t="str">
        <f>Sprache!D1</f>
        <v>Português</v>
      </c>
      <c r="X1" s="26">
        <v>1</v>
      </c>
    </row>
    <row r="2" spans="1:24" ht="6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0"/>
      <c r="T2" s="26" t="str">
        <f>Sprache!H4</f>
        <v>0_ Group registration</v>
      </c>
      <c r="U2" s="26">
        <f>Sprache!H8</f>
      </c>
      <c r="V2" s="26" t="str">
        <f>Sprache!H41</f>
        <v>f_female</v>
      </c>
      <c r="W2" s="26" t="str">
        <f>Sprache!H30</f>
        <v>Group leader</v>
      </c>
      <c r="X2" s="26">
        <v>2</v>
      </c>
    </row>
    <row r="3" spans="1:24" ht="15">
      <c r="A3" s="22" t="str">
        <f>IF(B3=Sprache!A1,Sprache!A6,IF(B3=Sprache!B1,Sprache!B6,IF(B3=Sprache!C1,Sprache!C6,IF(B3=Sprache!D1,Sprache!D6,"F"))))</f>
        <v>Language</v>
      </c>
      <c r="B3" s="66" t="s">
        <v>3</v>
      </c>
      <c r="C3" s="67"/>
      <c r="D3" s="5"/>
      <c r="E3" s="85"/>
      <c r="F3" s="85"/>
      <c r="G3" s="6"/>
      <c r="H3" s="6"/>
      <c r="I3" s="6"/>
      <c r="J3" s="6"/>
      <c r="K3" s="6"/>
      <c r="L3" s="6"/>
      <c r="M3" s="6"/>
      <c r="N3" s="65"/>
      <c r="O3" s="65"/>
      <c r="P3" s="52"/>
      <c r="T3" s="26" t="str">
        <f>Sprache!H5</f>
        <v>1_Individual registration</v>
      </c>
      <c r="U3" s="26">
        <f>Sprache!H9</f>
      </c>
      <c r="V3" s="26" t="str">
        <f>Sprache!H42</f>
        <v>m_male</v>
      </c>
      <c r="W3" s="26" t="str">
        <f>Sprache!H56</f>
        <v>National registration</v>
      </c>
      <c r="X3" s="26">
        <v>3</v>
      </c>
    </row>
    <row r="4" spans="1:24" ht="15">
      <c r="A4" s="39"/>
      <c r="B4" s="68" t="s">
        <v>393</v>
      </c>
      <c r="C4" s="68"/>
      <c r="D4" s="5"/>
      <c r="E4" s="64"/>
      <c r="F4" s="64"/>
      <c r="G4" s="5"/>
      <c r="H4" s="7"/>
      <c r="I4" s="7"/>
      <c r="J4" s="7"/>
      <c r="K4" s="6"/>
      <c r="L4" s="6"/>
      <c r="M4" s="6"/>
      <c r="N4" s="80" t="str">
        <f>Sprache!M10</f>
        <v>Billing address</v>
      </c>
      <c r="O4" s="81"/>
      <c r="P4" s="53"/>
      <c r="T4" s="26" t="str">
        <f>Sprache!H7</f>
        <v>2</v>
      </c>
      <c r="U4" s="26" t="str">
        <f>Sprache!H10</f>
        <v>0</v>
      </c>
      <c r="X4" s="26">
        <v>4</v>
      </c>
    </row>
    <row r="5" spans="1:24" ht="15">
      <c r="A5" s="22" t="str">
        <f>IF(B3=Sprache!A1,Sprache!A9,IF(B3=Sprache!B1,Sprache!B9,IF(B3=Sprache!C1,Sprache!C9,IF(B3=Sprache!D1,Sprache!D9,"F"))))</f>
        <v>Ticket category</v>
      </c>
      <c r="B5" s="86"/>
      <c r="C5" s="87"/>
      <c r="D5" s="5"/>
      <c r="E5" s="82" t="str">
        <f>IF(B3=Sprache!A1,Sprache!A58,IF(B3=Sprache!B1,Sprache!B58,IF(B3=Sprache!C1,Sprache!C58,IF(B3=Sprache!D1,Sprache!D58,"F"))))</f>
        <v>car parking spaces</v>
      </c>
      <c r="F5" s="83"/>
      <c r="G5" s="83"/>
      <c r="H5" s="84"/>
      <c r="I5" s="89"/>
      <c r="J5" s="90"/>
      <c r="K5" s="72"/>
      <c r="L5" s="5"/>
      <c r="M5" s="8" t="str">
        <f>Sprache!H31&amp;" / "&amp;Sprache!H32</f>
        <v>Surname / First name</v>
      </c>
      <c r="N5" s="71"/>
      <c r="O5" s="72"/>
      <c r="P5" s="53"/>
      <c r="T5" s="26" t="str">
        <f>Sprache!H12</f>
        <v>S1_4-day ticket 16th - 19th October 2014</v>
      </c>
      <c r="U5" s="26" t="str">
        <f>Sprache!H108</f>
        <v>AR_Argentina</v>
      </c>
      <c r="X5" s="26">
        <v>5</v>
      </c>
    </row>
    <row r="6" spans="1:24" ht="15">
      <c r="A6" s="23" t="str">
        <f>IF(B3=Sprache!A1,Sprache!A29,IF(B3=Sprache!B1,Sprache!B29,IF(B3=Sprache!C1,Sprache!C29,IF(B3=Sprache!D1,Sprache!D29,"F"))))</f>
        <v>Group gender</v>
      </c>
      <c r="B6" s="88"/>
      <c r="C6" s="88"/>
      <c r="D6" s="5"/>
      <c r="E6" s="5"/>
      <c r="F6" s="5"/>
      <c r="G6" s="5"/>
      <c r="H6" s="5"/>
      <c r="I6" s="5"/>
      <c r="J6" s="5"/>
      <c r="K6" s="5"/>
      <c r="L6" s="5"/>
      <c r="M6" s="9" t="str">
        <f>IF(B3=Sprache!A1,Sprache!A38,IF(B3=Sprache!B1,Sprache!B38,IF(B3=Sprache!C1,Sprache!C38,IF(B3=Sprache!D1,Sprache!D38,"F"))))</f>
        <v>Address</v>
      </c>
      <c r="N6" s="71"/>
      <c r="O6" s="72"/>
      <c r="P6" s="53"/>
      <c r="S6" s="26">
        <f>IF(U2="G",IF(B6="",1,0),0)</f>
        <v>0</v>
      </c>
      <c r="T6" s="26" t="str">
        <f>Sprache!H13</f>
        <v>S2_3-day  ticket 17th - 19th October 2014</v>
      </c>
      <c r="U6" s="26" t="str">
        <f>Sprache!H109</f>
        <v>AU_Australia</v>
      </c>
      <c r="V6" s="26" t="s">
        <v>6</v>
      </c>
      <c r="X6" s="26">
        <v>6</v>
      </c>
    </row>
    <row r="7" spans="1:24" ht="15">
      <c r="A7" s="22" t="str">
        <f>IF(B3=Sprache!A1,Sprache!A8,IF(B3=Sprache!B1,Sprache!B8,IF(B3=Sprache!C1,Sprache!C8,IF(B3=Sprache!D1,Sprache!D8,"F"))))</f>
        <v>Country</v>
      </c>
      <c r="B7" s="24"/>
      <c r="C7" s="69"/>
      <c r="D7" s="70"/>
      <c r="E7" s="6"/>
      <c r="F7" s="6"/>
      <c r="G7" s="6"/>
      <c r="H7" s="6"/>
      <c r="I7" s="6"/>
      <c r="J7" s="6"/>
      <c r="K7" s="6"/>
      <c r="L7" s="5"/>
      <c r="M7" s="8" t="str">
        <f>IF(B3=Sprache!A1,Sprache!A43,IF(B3=Sprache!B1,Sprache!B43,IF(B3=Sprache!C1,Sprache!C43,IF(B3=Sprache!D1,Sprache!D43,"F"))))</f>
        <v>City / Postcode</v>
      </c>
      <c r="N7" s="71"/>
      <c r="O7" s="72"/>
      <c r="P7" s="53"/>
      <c r="S7" s="26">
        <f>IF(S8="_",IF(C7="",1,0),0)</f>
        <v>0</v>
      </c>
      <c r="T7" s="26" t="str">
        <f>Sprache!H14</f>
        <v>S3_weekend ticket 18th - 19th October 2014</v>
      </c>
      <c r="U7" s="26" t="str">
        <f>Sprache!H110</f>
        <v>BE_Belgium</v>
      </c>
      <c r="X7" s="26">
        <v>7</v>
      </c>
    </row>
    <row r="8" spans="1:24" ht="6" customHeight="1">
      <c r="A8" s="22"/>
      <c r="B8" s="11"/>
      <c r="C8" s="7"/>
      <c r="D8" s="5"/>
      <c r="E8" s="5"/>
      <c r="F8" s="5"/>
      <c r="G8" s="5"/>
      <c r="H8" s="5"/>
      <c r="I8" s="5"/>
      <c r="J8" s="5"/>
      <c r="K8" s="5"/>
      <c r="L8" s="5"/>
      <c r="M8" s="6"/>
      <c r="N8" s="7"/>
      <c r="O8" s="7"/>
      <c r="P8" s="51"/>
      <c r="S8" s="26">
        <f>MID(Gruppe!B7,1,1)</f>
      </c>
      <c r="T8" s="26" t="str">
        <f>Sprache!H15</f>
        <v>S4_day ticket Thursday, 16th October 2014</v>
      </c>
      <c r="U8" s="26" t="str">
        <f>Sprache!H111</f>
        <v>BO_Bolvia</v>
      </c>
      <c r="X8" s="26">
        <v>8</v>
      </c>
    </row>
    <row r="9" spans="1:24" ht="15">
      <c r="A9" s="61" t="str">
        <f>IF(B3=Sprache!A1,Sprache!A61,IF(B3=Sprache!B1,Sprache!B61,IF(B3=Sprache!C1,Sprache!C61,IF(B3=Sprache!D1,Sprache!D61,"F"))))</f>
        <v>Personal details</v>
      </c>
      <c r="B9" s="62"/>
      <c r="C9" s="62"/>
      <c r="D9" s="62"/>
      <c r="E9" s="63"/>
      <c r="F9" s="77" t="str">
        <f>IF(B3=Sprache!A1,Sprache!A62,IF(B3=Sprache!B1,Sprache!B62,IF(B3=Sprache!C1,Sprache!C62,IF(B3=Sprache!D1,Sprache!D62,"F"))))</f>
        <v>Concessions</v>
      </c>
      <c r="G9" s="78"/>
      <c r="H9" s="79" t="str">
        <f>IF(B3=Sprache!A1,Sprache!A63,IF(B3=Sprache!B1,Sprache!B63,IF(B3=Sprache!C1,Sprache!C63,IF(B3=Sprache!D1,Sprache!D63,"F"))))</f>
        <v>Mobility impairments</v>
      </c>
      <c r="I9" s="79"/>
      <c r="J9" s="79"/>
      <c r="K9" s="79"/>
      <c r="L9" s="79"/>
      <c r="M9" s="79"/>
      <c r="N9" s="61" t="str">
        <f>IF(B3=Sprache!A1,Sprache!A61,IF(B3=Sprache!B1,Sprache!B61,IF(B3=Sprache!C1,Sprache!C61,IF(B3=Sprache!D1,Sprache!D61,"F"))))</f>
        <v>Personal details</v>
      </c>
      <c r="O9" s="62"/>
      <c r="P9" s="63"/>
      <c r="S9" s="26" t="str">
        <f>IF(U2="G",IF(U4="1","1","0"),"0")</f>
        <v>0</v>
      </c>
      <c r="T9" s="26" t="str">
        <f>Sprache!H16</f>
        <v>S5_day ticket Friday, 17th October 2014</v>
      </c>
      <c r="U9" s="26" t="str">
        <f>Sprache!H112</f>
        <v>BR_Brazil</v>
      </c>
      <c r="X9" s="26">
        <v>9</v>
      </c>
    </row>
    <row r="10" spans="1:24" ht="111.75" customHeight="1">
      <c r="A10" s="12" t="str">
        <f>IF(B3=Sprache!A1,Sprache!A31,IF(B3=Sprache!B1,Sprache!B31,IF(B3=Sprache!C1,Sprache!C31,IF(B3=Sprache!D1,Sprache!D31,"F"))))</f>
        <v>Surname</v>
      </c>
      <c r="B10" s="12" t="str">
        <f>IF(B3=Sprache!A1,Sprache!A32,IF(B3=Sprache!B1,Sprache!B32,IF(B3=Sprache!C1,Sprache!C32,IF(B3=Sprache!D1,Sprache!D32,"F"))))</f>
        <v>First name</v>
      </c>
      <c r="C10" s="12" t="str">
        <f>IF(B3=Sprache!A1,Sprache!A39,IF(B3=Sprache!B1,Sprache!B39,IF(B3=Sprache!C1,Sprache!C39,IF(B3=Sprache!D1,Sprache!D39,"F"))))</f>
        <v>Gender</v>
      </c>
      <c r="D10" s="13" t="str">
        <f>IF(B3=Sprache!A1,Sprache!A44,IF(B3=Sprache!B1,Sprache!B44,IF(B3=Sprache!C1,Sprache!C44,IF(B3=Sprache!D1,Sprache!D44,"F"))))</f>
        <v>Date of birth</v>
      </c>
      <c r="E10" s="13" t="str">
        <f>IF(B3=Sprache!A1,Sprache!A45,IF(B3=Sprache!B1,Sprache!B45,IF(B3=Sprache!C1,Sprache!C45,IF(B3=Sprache!D1,Sprache!D45,"F"))))</f>
        <v>Passport number ( not required from other EU member countries)</v>
      </c>
      <c r="F10" s="14">
        <f>IF(Sprache!H8="S",Sprache!H66,IF(Sprache!H8="R",Sprache!H69,IF(Sprache!H8="G",Sprache!H68,"")))</f>
      </c>
      <c r="G10" s="14">
        <f>IF(Sprache!H8="S",Sprache!H67,IF(Sprache!H8="R",Sprache!H67,IF(Sprache!H8="G","","")))</f>
      </c>
      <c r="H10" s="15" t="str">
        <f>IF(B3=Sprache!A1,Sprache!A50,IF(B3=Sprache!B1,Sprache!B50,IF(B3=Sprache!C1,Sprache!C50,IF(B3=Sprache!D1,Sprache!D50,"F"))))</f>
        <v>Wheel chair user</v>
      </c>
      <c r="I10" s="15" t="str">
        <f>IF(B3=Sprache!A1,Sprache!A51,IF(B3=Sprache!B1,Sprache!B51,IF(B3=Sprache!C1,Sprache!C51,IF(B3=Sprache!D1,Sprache!D51,"F"))))</f>
        <v>Mobile impairment</v>
      </c>
      <c r="J10" s="15" t="str">
        <f>IF(B3=Sprache!A1,Sprache!A52,IF(B3=Sprache!B1,Sprache!B52,IF(B3=Sprache!C1,Sprache!C52,IF(B3=Sprache!D1,Sprache!D52,"F"))))</f>
        <v>Sight impairment</v>
      </c>
      <c r="K10" s="15" t="str">
        <f>IF(B3=Sprache!A1,Sprache!A53,IF(B3=Sprache!B1,Sprache!B53,IF(B3=Sprache!C1,Sprache!C53,IF(B3=Sprache!D1,Sprache!D53,"F"))))</f>
        <v>Hearing impairment</v>
      </c>
      <c r="L10" s="15" t="str">
        <f>IF(B3=Sprache!A1,Sprache!A54,IF(B3=Sprache!B1,Sprache!B54,IF(B3=Sprache!C1,Sprache!C54,IF(B3=Sprache!D1,Sprache!D54,"F"))))</f>
        <v>Carer</v>
      </c>
      <c r="M10" s="16" t="str">
        <f>IF(B3=Sprache!A1,Sprache!A55,IF(B3=Sprache!B1,Sprache!B55,IF(B3=Sprache!C1,Sprache!C55,IF(B3=Sprache!D1,Sprache!D55,"F"))))</f>
        <v>Other impairments? If so which ones?</v>
      </c>
      <c r="N10" s="12" t="str">
        <f>IF(B3=Sprache!A1,Sprache!A34,IF(B3=Sprache!B1,Sprache!B34,IF(B3=Sprache!C1,Sprache!C34,IF(B3=Sprache!D1,Sprache!D34,"F"))))</f>
        <v>Telephone</v>
      </c>
      <c r="O10" s="12" t="str">
        <f>IF(B3=Sprache!A1,Sprache!A35,IF(B3=Sprache!B1,Sprache!B35,IF(B3=Sprache!C1,Sprache!C35,IF(B3=Sprache!D1,Sprache!D35,"F"))))</f>
        <v>Mobile</v>
      </c>
      <c r="P10" s="12" t="str">
        <f>IF(B3=Sprache!A1,Sprache!A33,IF(B3=Sprache!B1,Sprache!B33,IF(B3=Sprache!C1,Sprache!C33,IF(B3=Sprache!D1,Sprache!D33,"F"))))</f>
        <v>E-Mail</v>
      </c>
      <c r="T10" s="26" t="str">
        <f>Sprache!H17</f>
        <v>S6_day ticket Sunday, 19th October 2014</v>
      </c>
      <c r="U10" s="26" t="str">
        <f>Sprache!H113</f>
        <v>BI_Burundi</v>
      </c>
      <c r="X10" s="26">
        <v>10</v>
      </c>
    </row>
    <row r="11" spans="1:24" ht="6" customHeight="1" hidden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40"/>
      <c r="P11" s="40"/>
      <c r="T11" s="26" t="str">
        <f>Sprache!H18</f>
        <v>S7_Jubilee ticket, 18th October 2014</v>
      </c>
      <c r="U11" s="26" t="str">
        <f>Sprache!H114</f>
        <v>CL_Chile</v>
      </c>
      <c r="X11" s="26">
        <v>11</v>
      </c>
    </row>
    <row r="12" spans="1:24" ht="15.75" hidden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60"/>
      <c r="P12" s="60"/>
      <c r="Q12" s="41"/>
      <c r="T12" s="26" t="str">
        <f>Sprache!H19</f>
        <v>R1_Rome tickets</v>
      </c>
      <c r="U12" s="26" t="str">
        <f>Sprache!H115</f>
        <v>CR_Costa Rica</v>
      </c>
      <c r="X12" s="26">
        <v>12</v>
      </c>
    </row>
    <row r="13" spans="1:24" ht="15" hidden="1">
      <c r="A13" s="42"/>
      <c r="B13" s="42"/>
      <c r="C13" s="42"/>
      <c r="D13" s="44"/>
      <c r="E13" s="42"/>
      <c r="F13" s="45"/>
      <c r="G13" s="45"/>
      <c r="H13" s="45"/>
      <c r="I13" s="45"/>
      <c r="J13" s="45"/>
      <c r="K13" s="45"/>
      <c r="L13" s="45"/>
      <c r="M13" s="46"/>
      <c r="N13" s="47"/>
      <c r="O13" s="47"/>
      <c r="P13" s="47"/>
      <c r="Q13" s="41"/>
      <c r="T13" s="26" t="str">
        <f>Sprache!H20</f>
        <v>G1_4 day ticket / Wednesday - Sunday ( 4 nights: bed and breakfast)</v>
      </c>
      <c r="U13" s="26" t="str">
        <f>Sprache!H116</f>
        <v>DE_Germany</v>
      </c>
      <c r="X13" s="26">
        <v>13</v>
      </c>
    </row>
    <row r="14" spans="1:24" ht="6" customHeight="1" hidden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1"/>
      <c r="T14" s="26" t="str">
        <f>Sprache!H21</f>
        <v>G2_5 day ticket / Wednesday - Monday ( 5 nights: bed and breakfast)</v>
      </c>
      <c r="U14" s="26" t="str">
        <f>Sprache!H117</f>
        <v>DO_Dominican Republic</v>
      </c>
      <c r="X14" s="26">
        <v>14</v>
      </c>
    </row>
    <row r="15" spans="1:24" ht="15.75" hidden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60"/>
      <c r="P15" s="60"/>
      <c r="Q15" s="41"/>
      <c r="T15" s="26" t="str">
        <f>Sprache!H22</f>
        <v>G3_3 day ticket / Thursday - Sunday (3 nights: bed and breakfast)</v>
      </c>
      <c r="U15" s="26" t="str">
        <f>Sprache!H118</f>
        <v>CD_ Congo</v>
      </c>
      <c r="X15" s="26">
        <v>15</v>
      </c>
    </row>
    <row r="16" spans="1:24" ht="15" hidden="1">
      <c r="A16" s="42"/>
      <c r="B16" s="42"/>
      <c r="C16" s="42"/>
      <c r="D16" s="44"/>
      <c r="E16" s="42"/>
      <c r="F16" s="45"/>
      <c r="G16" s="45"/>
      <c r="H16" s="45"/>
      <c r="I16" s="45"/>
      <c r="J16" s="45"/>
      <c r="K16" s="45"/>
      <c r="L16" s="45"/>
      <c r="M16" s="46"/>
      <c r="N16" s="47"/>
      <c r="O16" s="47"/>
      <c r="P16" s="48"/>
      <c r="Q16" s="41"/>
      <c r="T16" s="26" t="str">
        <f>Sprache!H23</f>
        <v>G4_3 day ticket / Thursday - Monday (4 nights: bed and breakfast)</v>
      </c>
      <c r="U16" s="26" t="str">
        <f>Sprache!H119</f>
        <v>EC_Ecuador</v>
      </c>
      <c r="X16" s="26">
        <v>16</v>
      </c>
    </row>
    <row r="17" spans="1:24" ht="15" hidden="1">
      <c r="A17" s="42"/>
      <c r="B17" s="42"/>
      <c r="C17" s="42"/>
      <c r="D17" s="42"/>
      <c r="E17" s="42"/>
      <c r="F17" s="45"/>
      <c r="G17" s="45"/>
      <c r="H17" s="45"/>
      <c r="I17" s="45"/>
      <c r="J17" s="45"/>
      <c r="K17" s="45"/>
      <c r="L17" s="45"/>
      <c r="M17" s="46"/>
      <c r="N17" s="47"/>
      <c r="O17" s="47"/>
      <c r="P17" s="47"/>
      <c r="Q17" s="41"/>
      <c r="T17" s="26" t="str">
        <f>Sprache!H24</f>
        <v>G5_weekend ticket /Friday - Sunday ( 2 nights: bed and breakfast)</v>
      </c>
      <c r="U17" s="26" t="str">
        <f>Sprache!H120</f>
        <v>SV_El Salvador</v>
      </c>
      <c r="X17" s="26">
        <v>17</v>
      </c>
    </row>
    <row r="18" spans="1:24" ht="15" hidden="1">
      <c r="A18" s="42"/>
      <c r="B18" s="42"/>
      <c r="C18" s="42"/>
      <c r="D18" s="42"/>
      <c r="E18" s="42"/>
      <c r="F18" s="45"/>
      <c r="G18" s="45"/>
      <c r="H18" s="45"/>
      <c r="I18" s="45"/>
      <c r="J18" s="45"/>
      <c r="K18" s="45"/>
      <c r="L18" s="45"/>
      <c r="M18" s="46"/>
      <c r="N18" s="47"/>
      <c r="O18" s="47"/>
      <c r="P18" s="47"/>
      <c r="Q18" s="41"/>
      <c r="T18" s="26" t="str">
        <f>Sprache!H25</f>
        <v>G6_weekend ticket / Friday - Monday (3 nights: bed and breakfast)</v>
      </c>
      <c r="U18" s="26" t="str">
        <f>Sprache!H121</f>
        <v>FR_France</v>
      </c>
      <c r="X18" s="26">
        <v>18</v>
      </c>
    </row>
    <row r="19" spans="1:24" ht="15" hidden="1">
      <c r="A19" s="42"/>
      <c r="B19" s="42"/>
      <c r="C19" s="42"/>
      <c r="D19" s="42"/>
      <c r="E19" s="42"/>
      <c r="F19" s="45"/>
      <c r="G19" s="45"/>
      <c r="H19" s="45"/>
      <c r="I19" s="45"/>
      <c r="J19" s="45"/>
      <c r="K19" s="45"/>
      <c r="L19" s="45"/>
      <c r="M19" s="46"/>
      <c r="N19" s="47"/>
      <c r="O19" s="47"/>
      <c r="P19" s="47"/>
      <c r="Q19" s="41"/>
      <c r="T19" s="26" t="str">
        <f>Sprache!H26</f>
        <v>G7_Jubilee ticket / Friday - Saturday (1 night: bed and breakfast)</v>
      </c>
      <c r="U19" s="26" t="str">
        <f>Sprache!H122</f>
        <v>IN_India</v>
      </c>
      <c r="X19" s="26">
        <v>19</v>
      </c>
    </row>
    <row r="20" spans="1:24" ht="15" hidden="1">
      <c r="A20" s="42"/>
      <c r="B20" s="42"/>
      <c r="C20" s="42"/>
      <c r="D20" s="42"/>
      <c r="E20" s="42"/>
      <c r="F20" s="45"/>
      <c r="G20" s="45"/>
      <c r="H20" s="45"/>
      <c r="I20" s="45"/>
      <c r="J20" s="45"/>
      <c r="K20" s="45"/>
      <c r="L20" s="45"/>
      <c r="M20" s="46"/>
      <c r="N20" s="47"/>
      <c r="O20" s="47"/>
      <c r="P20" s="47"/>
      <c r="Q20" s="41"/>
      <c r="T20" s="26" t="str">
        <f>Sprache!H27</f>
        <v>G8_Jubilee ticket / Saturday - Sunday (1 night: bed and breakfast)</v>
      </c>
      <c r="U20" s="26" t="str">
        <f>Sprache!H123</f>
        <v>IE_Ireland</v>
      </c>
      <c r="X20" s="26">
        <v>20</v>
      </c>
    </row>
    <row r="21" spans="1:24" ht="15" hidden="1">
      <c r="A21" s="42"/>
      <c r="B21" s="42"/>
      <c r="C21" s="42"/>
      <c r="D21" s="42"/>
      <c r="E21" s="42"/>
      <c r="F21" s="45"/>
      <c r="G21" s="45"/>
      <c r="H21" s="45"/>
      <c r="I21" s="45"/>
      <c r="J21" s="45"/>
      <c r="K21" s="45"/>
      <c r="L21" s="45"/>
      <c r="M21" s="46"/>
      <c r="N21" s="47"/>
      <c r="O21" s="47"/>
      <c r="P21" s="47"/>
      <c r="Q21" s="41"/>
      <c r="U21" s="26" t="str">
        <f>Sprache!H124</f>
        <v>IT_Italy</v>
      </c>
      <c r="X21" s="26">
        <v>21</v>
      </c>
    </row>
    <row r="22" spans="1:24" ht="15" hidden="1">
      <c r="A22" s="49"/>
      <c r="B22" s="42"/>
      <c r="C22" s="42"/>
      <c r="D22" s="44"/>
      <c r="E22" s="42"/>
      <c r="F22" s="45"/>
      <c r="G22" s="45"/>
      <c r="H22" s="45"/>
      <c r="I22" s="45"/>
      <c r="J22" s="45"/>
      <c r="K22" s="45"/>
      <c r="L22" s="45"/>
      <c r="M22" s="46"/>
      <c r="N22" s="47"/>
      <c r="O22" s="47"/>
      <c r="P22" s="47"/>
      <c r="Q22" s="41"/>
      <c r="U22" s="26" t="str">
        <f>Sprache!H125</f>
        <v>KE_Kenya</v>
      </c>
      <c r="X22" s="26">
        <v>22</v>
      </c>
    </row>
    <row r="23" spans="1:24" ht="6" customHeight="1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U23" s="26" t="str">
        <f>Sprache!H126</f>
        <v>CO_Colombia</v>
      </c>
      <c r="X23" s="26">
        <v>23</v>
      </c>
    </row>
    <row r="24" spans="1:24" ht="15.75" hidden="1">
      <c r="A24" s="73" t="str">
        <f>IF(B3=Sprache!A1,Sprache!A60,IF(B3=Sprache!B1,Sprache!B60,IF(B3=Sprache!C1,Sprache!C60,IF(B3=Sprache!D1,Sprache!D60,"F"))))</f>
        <v>Participants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75"/>
      <c r="P24" s="76"/>
      <c r="U24" s="26" t="str">
        <f>Sprache!H127</f>
        <v>HR_Croatia</v>
      </c>
      <c r="X24" s="26">
        <v>24</v>
      </c>
    </row>
    <row r="25" spans="1:24" ht="15">
      <c r="A25" s="10"/>
      <c r="B25" s="10"/>
      <c r="C25" s="17"/>
      <c r="D25" s="20"/>
      <c r="E25" s="10"/>
      <c r="F25" s="18"/>
      <c r="G25" s="18"/>
      <c r="H25" s="18"/>
      <c r="I25" s="18"/>
      <c r="J25" s="18"/>
      <c r="K25" s="18"/>
      <c r="L25" s="18"/>
      <c r="M25" s="19"/>
      <c r="N25" s="54"/>
      <c r="O25" s="54"/>
      <c r="P25" s="54"/>
      <c r="U25" s="26" t="str">
        <f>Sprache!H128</f>
        <v>CU_Cuba</v>
      </c>
      <c r="X25" s="26">
        <v>25</v>
      </c>
    </row>
    <row r="26" spans="1:24" ht="15">
      <c r="A26" s="10"/>
      <c r="B26" s="10"/>
      <c r="C26" s="17"/>
      <c r="D26" s="20"/>
      <c r="E26" s="10"/>
      <c r="F26" s="18"/>
      <c r="G26" s="18"/>
      <c r="H26" s="18"/>
      <c r="I26" s="18"/>
      <c r="J26" s="18"/>
      <c r="K26" s="18"/>
      <c r="L26" s="18"/>
      <c r="M26" s="25"/>
      <c r="N26" s="54"/>
      <c r="O26" s="54"/>
      <c r="P26" s="54"/>
      <c r="U26" s="26" t="str">
        <f>Sprache!H129</f>
        <v>MX_Mexico</v>
      </c>
      <c r="X26" s="26">
        <v>26</v>
      </c>
    </row>
    <row r="27" spans="1:24" ht="15">
      <c r="A27" s="10"/>
      <c r="B27" s="10"/>
      <c r="C27" s="17"/>
      <c r="D27" s="20"/>
      <c r="E27" s="10"/>
      <c r="F27" s="18"/>
      <c r="G27" s="18"/>
      <c r="H27" s="18"/>
      <c r="I27" s="18"/>
      <c r="J27" s="18"/>
      <c r="K27" s="18"/>
      <c r="L27" s="18"/>
      <c r="M27" s="25"/>
      <c r="N27" s="54"/>
      <c r="O27" s="54"/>
      <c r="P27" s="54"/>
      <c r="U27" s="26" t="str">
        <f>Sprache!H130</f>
        <v>NZ_New Zealand</v>
      </c>
      <c r="X27" s="26">
        <v>27</v>
      </c>
    </row>
    <row r="28" spans="1:24" ht="15">
      <c r="A28" s="10"/>
      <c r="B28" s="10"/>
      <c r="C28" s="17"/>
      <c r="D28" s="20"/>
      <c r="E28" s="10"/>
      <c r="F28" s="18"/>
      <c r="G28" s="18"/>
      <c r="H28" s="18"/>
      <c r="I28" s="18"/>
      <c r="J28" s="18"/>
      <c r="K28" s="18"/>
      <c r="L28" s="18"/>
      <c r="M28" s="25"/>
      <c r="N28" s="54"/>
      <c r="O28" s="54"/>
      <c r="P28" s="54"/>
      <c r="U28" s="26" t="str">
        <f>Sprache!H131</f>
        <v>NG_Nigeria</v>
      </c>
      <c r="X28" s="26">
        <v>28</v>
      </c>
    </row>
    <row r="29" spans="1:24" ht="15">
      <c r="A29" s="10"/>
      <c r="B29" s="10"/>
      <c r="C29" s="17"/>
      <c r="D29" s="20"/>
      <c r="E29" s="10"/>
      <c r="F29" s="18"/>
      <c r="G29" s="18"/>
      <c r="H29" s="18"/>
      <c r="I29" s="18"/>
      <c r="J29" s="18"/>
      <c r="K29" s="18"/>
      <c r="L29" s="18"/>
      <c r="M29" s="25"/>
      <c r="N29" s="54"/>
      <c r="O29" s="54"/>
      <c r="P29" s="54"/>
      <c r="U29" s="26" t="str">
        <f>Sprache!H132</f>
        <v>AT_Austria</v>
      </c>
      <c r="X29" s="26">
        <v>29</v>
      </c>
    </row>
    <row r="30" spans="1:24" ht="15">
      <c r="A30" s="10"/>
      <c r="B30" s="10"/>
      <c r="C30" s="17"/>
      <c r="D30" s="20"/>
      <c r="E30" s="10"/>
      <c r="F30" s="18"/>
      <c r="G30" s="18"/>
      <c r="H30" s="18"/>
      <c r="I30" s="18"/>
      <c r="J30" s="18"/>
      <c r="K30" s="18"/>
      <c r="L30" s="18"/>
      <c r="M30" s="25"/>
      <c r="N30" s="54"/>
      <c r="O30" s="54"/>
      <c r="P30" s="54"/>
      <c r="U30" s="26" t="str">
        <f>Sprache!H133</f>
        <v>PA_Panama</v>
      </c>
      <c r="X30" s="26">
        <v>30</v>
      </c>
    </row>
    <row r="31" spans="1:24" ht="15">
      <c r="A31" s="10"/>
      <c r="B31" s="10"/>
      <c r="C31" s="17"/>
      <c r="D31" s="20"/>
      <c r="E31" s="10"/>
      <c r="F31" s="18"/>
      <c r="G31" s="18"/>
      <c r="H31" s="18"/>
      <c r="I31" s="18"/>
      <c r="J31" s="18"/>
      <c r="K31" s="18"/>
      <c r="L31" s="18"/>
      <c r="M31" s="25"/>
      <c r="N31" s="54"/>
      <c r="O31" s="54"/>
      <c r="P31" s="54"/>
      <c r="U31" s="26" t="str">
        <f>Sprache!H134</f>
        <v>PY_Paraguay</v>
      </c>
      <c r="X31" s="26">
        <v>31</v>
      </c>
    </row>
    <row r="32" ht="12.75">
      <c r="U32" s="26" t="str">
        <f>Sprache!H135</f>
        <v>PE_Peru</v>
      </c>
    </row>
    <row r="33" ht="12.75">
      <c r="U33" s="26" t="str">
        <f>Sprache!H136</f>
        <v>PH_Philippines</v>
      </c>
    </row>
    <row r="34" ht="12.75">
      <c r="U34" s="26" t="str">
        <f>Sprache!H137</f>
        <v>PL_Poland</v>
      </c>
    </row>
    <row r="35" ht="12.75">
      <c r="U35" s="26" t="str">
        <f>Sprache!H138</f>
        <v>PT_Portugal</v>
      </c>
    </row>
    <row r="36" ht="12.75">
      <c r="U36" s="26" t="str">
        <f>Sprache!H139</f>
        <v>PR_Puerto Rico</v>
      </c>
    </row>
    <row r="37" ht="12.75">
      <c r="U37" s="26" t="str">
        <f>Sprache!H140</f>
        <v>RW_Rwanda</v>
      </c>
    </row>
    <row r="38" ht="12.75">
      <c r="U38" s="26" t="str">
        <f>Sprache!H141</f>
        <v>RO_Romania</v>
      </c>
    </row>
    <row r="39" ht="12.75">
      <c r="U39" s="26" t="str">
        <f>Sprache!H142</f>
        <v>RU_Russia</v>
      </c>
    </row>
    <row r="40" ht="12.75">
      <c r="U40" s="26" t="str">
        <f>Sprache!H143</f>
        <v>CH_Switzerland</v>
      </c>
    </row>
    <row r="41" ht="12.75">
      <c r="U41" s="26" t="str">
        <f>Sprache!H144</f>
        <v>ES_Spain</v>
      </c>
    </row>
    <row r="42" ht="12.75">
      <c r="U42" s="26" t="str">
        <f>Sprache!H145</f>
        <v>ZA_South Africa</v>
      </c>
    </row>
    <row r="43" ht="12.75">
      <c r="U43" s="26" t="str">
        <f>Sprache!H146</f>
        <v>TZ_Tanzania</v>
      </c>
    </row>
    <row r="44" ht="12.75">
      <c r="U44" s="26" t="str">
        <f>Sprache!H147</f>
        <v>CZ_Czech Republic</v>
      </c>
    </row>
    <row r="45" ht="12.75">
      <c r="U45" s="26" t="str">
        <f>Sprache!H148</f>
        <v>HU_Hungary</v>
      </c>
    </row>
    <row r="46" ht="12.75">
      <c r="U46" s="26" t="str">
        <f>Sprache!H149</f>
        <v>UY_Uruguay</v>
      </c>
    </row>
    <row r="47" ht="12.75">
      <c r="U47" s="26" t="str">
        <f>Sprache!H150</f>
        <v>US_United States</v>
      </c>
    </row>
    <row r="48" ht="12.75">
      <c r="U48" s="26" t="str">
        <f>Sprache!H151</f>
        <v>UK_United Kingdom</v>
      </c>
    </row>
    <row r="49" ht="12.75">
      <c r="U49" s="26" t="str">
        <f>Sprache!H152</f>
        <v>BY_Belarus</v>
      </c>
    </row>
    <row r="50" ht="12.75">
      <c r="U50" s="26" t="str">
        <f>Sprache!H153</f>
        <v>ZW_Zimbabwe</v>
      </c>
    </row>
    <row r="51" ht="12.75">
      <c r="U51" s="26" t="str">
        <f>Sprache!H154</f>
        <v>_other</v>
      </c>
    </row>
  </sheetData>
  <sheetProtection password="CFC9" sheet="1" selectLockedCells="1"/>
  <mergeCells count="22">
    <mergeCell ref="E3:F3"/>
    <mergeCell ref="B5:C5"/>
    <mergeCell ref="N5:O5"/>
    <mergeCell ref="N6:O6"/>
    <mergeCell ref="B6:C6"/>
    <mergeCell ref="I5:K5"/>
    <mergeCell ref="A24:P24"/>
    <mergeCell ref="A9:E9"/>
    <mergeCell ref="F9:G9"/>
    <mergeCell ref="H9:M9"/>
    <mergeCell ref="N4:O4"/>
    <mergeCell ref="E5:H5"/>
    <mergeCell ref="A1:P1"/>
    <mergeCell ref="A12:P12"/>
    <mergeCell ref="N9:P9"/>
    <mergeCell ref="A15:P15"/>
    <mergeCell ref="E4:F4"/>
    <mergeCell ref="N3:O3"/>
    <mergeCell ref="B3:C3"/>
    <mergeCell ref="B4:C4"/>
    <mergeCell ref="C7:D7"/>
    <mergeCell ref="N7:O7"/>
  </mergeCells>
  <conditionalFormatting sqref="B5">
    <cfRule type="expression" priority="1" dxfId="8" stopIfTrue="1">
      <formula>$B$5=""</formula>
    </cfRule>
  </conditionalFormatting>
  <conditionalFormatting sqref="A6">
    <cfRule type="expression" priority="2" dxfId="10" stopIfTrue="1">
      <formula>$U$2="G"</formula>
    </cfRule>
  </conditionalFormatting>
  <conditionalFormatting sqref="B6:C6">
    <cfRule type="expression" priority="3" dxfId="8" stopIfTrue="1">
      <formula>$S$6</formula>
    </cfRule>
  </conditionalFormatting>
  <conditionalFormatting sqref="C7:D7">
    <cfRule type="expression" priority="4" dxfId="8" stopIfTrue="1">
      <formula>$S$7</formula>
    </cfRule>
  </conditionalFormatting>
  <conditionalFormatting sqref="E5:K5">
    <cfRule type="expression" priority="5" dxfId="5" stopIfTrue="1">
      <formula>$U$2="R"</formula>
    </cfRule>
  </conditionalFormatting>
  <conditionalFormatting sqref="H9:M9">
    <cfRule type="expression" priority="6" dxfId="12" stopIfTrue="1">
      <formula>$U$2="G"</formula>
    </cfRule>
  </conditionalFormatting>
  <conditionalFormatting sqref="I10:L10 I26:L31">
    <cfRule type="expression" priority="7" dxfId="5" stopIfTrue="1">
      <formula>$U$2="G"</formula>
    </cfRule>
  </conditionalFormatting>
  <conditionalFormatting sqref="H10 H26:H31">
    <cfRule type="expression" priority="8" dxfId="13" stopIfTrue="1">
      <formula>$U$2="G"</formula>
    </cfRule>
  </conditionalFormatting>
  <conditionalFormatting sqref="M10 M26:M31">
    <cfRule type="expression" priority="9" dxfId="14" stopIfTrue="1">
      <formula>$U$2="G"</formula>
    </cfRule>
  </conditionalFormatting>
  <conditionalFormatting sqref="I25:L25">
    <cfRule type="expression" priority="10" dxfId="15" stopIfTrue="1">
      <formula>$U$2="G"</formula>
    </cfRule>
  </conditionalFormatting>
  <conditionalFormatting sqref="H25">
    <cfRule type="expression" priority="11" dxfId="16" stopIfTrue="1">
      <formula>$U$2="G"</formula>
    </cfRule>
  </conditionalFormatting>
  <conditionalFormatting sqref="M25">
    <cfRule type="expression" priority="12" dxfId="17" stopIfTrue="1">
      <formula>$U$2="G"</formula>
    </cfRule>
  </conditionalFormatting>
  <dataValidations count="6">
    <dataValidation type="list" allowBlank="1" showInputMessage="1" showErrorMessage="1" sqref="B3:C3">
      <formula1>$T$1:$W$1</formula1>
    </dataValidation>
    <dataValidation type="list" allowBlank="1" showInputMessage="1" showErrorMessage="1" sqref="B5">
      <formula1>$T$5:$T$20</formula1>
    </dataValidation>
    <dataValidation type="list" allowBlank="1" showInputMessage="1" showErrorMessage="1" sqref="B7">
      <formula1>$U$5:$U$51</formula1>
    </dataValidation>
    <dataValidation type="list" allowBlank="1" showInputMessage="1" showErrorMessage="1" sqref="B6:C6 C13 C16:C22 C25:C31">
      <formula1>$V$2:$V$3</formula1>
    </dataValidation>
    <dataValidation type="list" allowBlank="1" showInputMessage="1" showErrorMessage="1" sqref="I5:K5">
      <formula1>$X$1:$X$31</formula1>
    </dataValidation>
    <dataValidation type="list" showInputMessage="1" showErrorMessage="1" sqref="F13:L13 F25:L26 F16:L22">
      <formula1>$V$5:$V$6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zoomScalePageLayoutView="0" workbookViewId="0" topLeftCell="A37">
      <selection activeCell="D61" sqref="D61"/>
    </sheetView>
  </sheetViews>
  <sheetFormatPr defaultColWidth="11.421875" defaultRowHeight="12.75"/>
  <cols>
    <col min="1" max="16384" width="11.421875" style="26" customWidth="1"/>
  </cols>
  <sheetData>
    <row r="1" spans="1:11" ht="15">
      <c r="A1" s="1" t="s">
        <v>2</v>
      </c>
      <c r="B1" s="21" t="s">
        <v>3</v>
      </c>
      <c r="C1" s="1" t="s">
        <v>4</v>
      </c>
      <c r="D1" s="1" t="s">
        <v>5</v>
      </c>
      <c r="E1" s="1"/>
      <c r="F1" s="1"/>
      <c r="G1" s="1"/>
      <c r="H1" s="2" t="str">
        <f>IF(H7="0",J4,J5)</f>
        <v>Individual registration</v>
      </c>
      <c r="I1" s="2">
        <v>2</v>
      </c>
      <c r="J1" s="2"/>
      <c r="K1" s="2"/>
    </row>
    <row r="2" spans="1:11" ht="15">
      <c r="A2" s="1"/>
      <c r="B2" s="1"/>
      <c r="C2" s="1"/>
      <c r="D2" s="1"/>
      <c r="E2" s="1"/>
      <c r="F2" s="1"/>
      <c r="G2" s="1"/>
      <c r="H2" s="2">
        <f>IF(Gruppe!$B$3=$A$1,A2,IF(Gruppe!$B$3=$B$1,B2,IF(Gruppe!$B$3=$C$1,C2,IF(Gruppe!$B$3=$D$1,D2,"F"))))</f>
        <v>0</v>
      </c>
      <c r="I2" s="2" t="s">
        <v>320</v>
      </c>
      <c r="J2" s="2"/>
      <c r="K2" s="2"/>
    </row>
    <row r="3" spans="1:11" ht="15">
      <c r="A3" s="1"/>
      <c r="B3" s="1"/>
      <c r="C3" s="1"/>
      <c r="D3" s="1"/>
      <c r="E3" s="1"/>
      <c r="F3" s="1"/>
      <c r="G3" s="1"/>
      <c r="H3" s="2">
        <f>IF(Gruppe!$B$3=$A$1,A3,IF(Gruppe!$B$3=$B$1,B3,IF(Gruppe!$B$3=$C$1,C3,IF(Gruppe!$B$3=$D$1,D3,"F"))))</f>
        <v>0</v>
      </c>
      <c r="I3" s="2" t="s">
        <v>320</v>
      </c>
      <c r="J3" s="2"/>
      <c r="K3" s="2"/>
    </row>
    <row r="4" spans="1:11" ht="15">
      <c r="A4" s="1" t="s">
        <v>96</v>
      </c>
      <c r="B4" s="1" t="s">
        <v>98</v>
      </c>
      <c r="C4" s="1" t="s">
        <v>321</v>
      </c>
      <c r="D4" s="1" t="s">
        <v>99</v>
      </c>
      <c r="E4" s="1"/>
      <c r="F4" s="1"/>
      <c r="G4" s="1"/>
      <c r="H4" s="2" t="str">
        <f>IF(Gruppe!$B$3=$A$1,A4,IF(Gruppe!$B$3=$B$1,B4,IF(Gruppe!$B$3=$C$1,C4,IF(Gruppe!$B$3=$D$1,D4,"F"))))</f>
        <v>0_ Group registration</v>
      </c>
      <c r="I4" s="2">
        <v>0</v>
      </c>
      <c r="J4" s="2" t="str">
        <f>RIGHT(H4,LEN(H4)-2)</f>
        <v> Group registration</v>
      </c>
      <c r="K4" s="2"/>
    </row>
    <row r="5" spans="1:11" ht="15">
      <c r="A5" s="1" t="s">
        <v>97</v>
      </c>
      <c r="B5" s="1" t="s">
        <v>100</v>
      </c>
      <c r="C5" s="1" t="s">
        <v>322</v>
      </c>
      <c r="D5" s="1" t="s">
        <v>101</v>
      </c>
      <c r="E5" s="1"/>
      <c r="F5" s="1"/>
      <c r="G5" s="1"/>
      <c r="H5" s="2" t="str">
        <f>IF(Gruppe!$B$3=$A$1,A5,IF(Gruppe!$B$3=$B$1,B5,IF(Gruppe!$B$3=$C$1,C5,IF(Gruppe!$B$3=$D$1,D5,"F"))))</f>
        <v>1_Individual registration</v>
      </c>
      <c r="I5" s="2">
        <v>1</v>
      </c>
      <c r="J5" s="2" t="str">
        <f>RIGHT(H5,LEN(H5)-2)</f>
        <v>Individual registration</v>
      </c>
      <c r="K5" s="2"/>
    </row>
    <row r="6" spans="1:11" ht="15">
      <c r="A6" s="1" t="s">
        <v>1</v>
      </c>
      <c r="B6" s="1" t="s">
        <v>102</v>
      </c>
      <c r="C6" s="1" t="s">
        <v>103</v>
      </c>
      <c r="D6" s="1" t="s">
        <v>103</v>
      </c>
      <c r="E6" s="1"/>
      <c r="F6" s="1"/>
      <c r="G6" s="1"/>
      <c r="H6" s="2"/>
      <c r="I6" s="2">
        <v>2</v>
      </c>
      <c r="J6" s="2"/>
      <c r="K6" s="2"/>
    </row>
    <row r="7" spans="1:11" ht="15">
      <c r="A7" s="1" t="s">
        <v>323</v>
      </c>
      <c r="B7" s="1" t="s">
        <v>324</v>
      </c>
      <c r="C7" s="29" t="s">
        <v>325</v>
      </c>
      <c r="D7" s="1" t="s">
        <v>104</v>
      </c>
      <c r="E7" s="1"/>
      <c r="F7" s="1"/>
      <c r="G7" s="1"/>
      <c r="H7" s="2" t="str">
        <f>MID(Gruppe!B4,1,1)</f>
        <v>2</v>
      </c>
      <c r="I7" s="2">
        <v>3</v>
      </c>
      <c r="J7" s="2"/>
      <c r="K7" s="2"/>
    </row>
    <row r="8" spans="1:11" ht="15">
      <c r="A8" s="1" t="s">
        <v>0</v>
      </c>
      <c r="B8" s="1" t="s">
        <v>105</v>
      </c>
      <c r="C8" s="1" t="s">
        <v>106</v>
      </c>
      <c r="D8" s="1" t="s">
        <v>107</v>
      </c>
      <c r="E8" s="1"/>
      <c r="F8" s="1"/>
      <c r="G8" s="1"/>
      <c r="H8" s="2">
        <f>MID(Gruppe!B5,1,1)</f>
      </c>
      <c r="I8" s="2">
        <v>4</v>
      </c>
      <c r="J8" s="2"/>
      <c r="K8" s="2"/>
    </row>
    <row r="9" spans="1:11" ht="15">
      <c r="A9" s="1" t="s">
        <v>16</v>
      </c>
      <c r="B9" s="1" t="s">
        <v>108</v>
      </c>
      <c r="C9" s="1" t="s">
        <v>327</v>
      </c>
      <c r="D9" s="1" t="s">
        <v>109</v>
      </c>
      <c r="E9" s="1"/>
      <c r="F9" s="1"/>
      <c r="G9" s="1"/>
      <c r="H9" s="2">
        <f>MID(Gruppe!B5,1,2)</f>
      </c>
      <c r="I9" s="2">
        <v>5</v>
      </c>
      <c r="J9" s="2"/>
      <c r="K9" s="2"/>
    </row>
    <row r="10" spans="1:13" ht="15">
      <c r="A10" s="1" t="s">
        <v>284</v>
      </c>
      <c r="B10" s="1" t="s">
        <v>293</v>
      </c>
      <c r="C10" s="1" t="s">
        <v>295</v>
      </c>
      <c r="D10" s="1" t="s">
        <v>294</v>
      </c>
      <c r="E10" s="1"/>
      <c r="F10" s="1"/>
      <c r="G10" s="1"/>
      <c r="H10" s="30" t="str">
        <f>IF(H7="1",IF(H8="G","1","0"),"0")</f>
        <v>0</v>
      </c>
      <c r="I10" s="2">
        <v>6</v>
      </c>
      <c r="J10" s="2"/>
      <c r="K10" s="2"/>
      <c r="M10" s="2" t="str">
        <f>IF(Gruppe!$B$3=$A$1,A10,IF(Gruppe!$B$3=$B$1,B10,IF(Gruppe!$B$3=$C$1,C10,IF(Gruppe!$B$3=$D$1,D10,"F"))))</f>
        <v>Billing address</v>
      </c>
    </row>
    <row r="11" spans="1:11" ht="15">
      <c r="A11" s="1"/>
      <c r="B11" s="1"/>
      <c r="C11" s="1"/>
      <c r="D11" s="1"/>
      <c r="E11" s="1"/>
      <c r="F11" s="1"/>
      <c r="G11" s="1"/>
      <c r="H11" s="2" t="s">
        <v>326</v>
      </c>
      <c r="I11" s="2">
        <v>7</v>
      </c>
      <c r="J11" s="2"/>
      <c r="K11" s="2"/>
    </row>
    <row r="12" spans="1:11" ht="15">
      <c r="A12" s="2" t="s">
        <v>17</v>
      </c>
      <c r="B12" s="2" t="s">
        <v>110</v>
      </c>
      <c r="C12" s="2" t="s">
        <v>328</v>
      </c>
      <c r="D12" s="2" t="s">
        <v>111</v>
      </c>
      <c r="E12" s="2"/>
      <c r="F12" s="1"/>
      <c r="G12" s="1"/>
      <c r="H12" s="2" t="str">
        <f>IF(Gruppe!$B$3=$A$1,A12,IF(Gruppe!$B$3=$B$1,B12,IF(Gruppe!$B$3=$C$1,C12,IF(Gruppe!$B$3=$D$1,D12,"F"))))</f>
        <v>S1_4-day ticket 16th - 19th October 2014</v>
      </c>
      <c r="I12" s="2">
        <v>8</v>
      </c>
      <c r="J12" s="2" t="s">
        <v>329</v>
      </c>
      <c r="K12" s="2"/>
    </row>
    <row r="13" spans="1:11" ht="15">
      <c r="A13" s="2" t="s">
        <v>18</v>
      </c>
      <c r="B13" s="2" t="s">
        <v>112</v>
      </c>
      <c r="C13" s="2" t="s">
        <v>330</v>
      </c>
      <c r="D13" s="2" t="s">
        <v>113</v>
      </c>
      <c r="E13" s="2"/>
      <c r="F13" s="1"/>
      <c r="G13" s="1"/>
      <c r="H13" s="2" t="str">
        <f>IF(Gruppe!$B$3=$A$1,A13,IF(Gruppe!$B$3=$B$1,B13,IF(Gruppe!$B$3=$C$1,C13,IF(Gruppe!$B$3=$D$1,D13,"F"))))</f>
        <v>S2_3-day  ticket 17th - 19th October 2014</v>
      </c>
      <c r="I13" s="2">
        <v>9</v>
      </c>
      <c r="J13" s="2" t="s">
        <v>331</v>
      </c>
      <c r="K13" s="2"/>
    </row>
    <row r="14" spans="1:11" ht="15">
      <c r="A14" s="2" t="s">
        <v>19</v>
      </c>
      <c r="B14" s="2" t="s">
        <v>114</v>
      </c>
      <c r="C14" s="2" t="s">
        <v>332</v>
      </c>
      <c r="D14" s="2" t="s">
        <v>115</v>
      </c>
      <c r="E14" s="2"/>
      <c r="F14" s="1"/>
      <c r="G14" s="1"/>
      <c r="H14" s="2" t="str">
        <f>IF(Gruppe!$B$3=$A$1,A14,IF(Gruppe!$B$3=$B$1,B14,IF(Gruppe!$B$3=$C$1,C14,IF(Gruppe!$B$3=$D$1,D14,"F"))))</f>
        <v>S3_weekend ticket 18th - 19th October 2014</v>
      </c>
      <c r="I14" s="2">
        <v>10</v>
      </c>
      <c r="J14" s="2" t="s">
        <v>333</v>
      </c>
      <c r="K14" s="2"/>
    </row>
    <row r="15" spans="1:11" ht="15">
      <c r="A15" s="2" t="s">
        <v>20</v>
      </c>
      <c r="B15" s="2" t="s">
        <v>116</v>
      </c>
      <c r="C15" s="2" t="s">
        <v>334</v>
      </c>
      <c r="D15" s="2" t="s">
        <v>117</v>
      </c>
      <c r="E15" s="2"/>
      <c r="F15" s="1"/>
      <c r="G15" s="1"/>
      <c r="H15" s="2" t="str">
        <f>IF(Gruppe!$B$3=$A$1,A15,IF(Gruppe!$B$3=$B$1,B15,IF(Gruppe!$B$3=$C$1,C15,IF(Gruppe!$B$3=$D$1,D15,"F"))))</f>
        <v>S4_day ticket Thursday, 16th October 2014</v>
      </c>
      <c r="I15" s="2">
        <v>11</v>
      </c>
      <c r="J15" s="2" t="s">
        <v>335</v>
      </c>
      <c r="K15" s="2"/>
    </row>
    <row r="16" spans="1:11" ht="15">
      <c r="A16" s="2" t="s">
        <v>21</v>
      </c>
      <c r="B16" s="2" t="s">
        <v>118</v>
      </c>
      <c r="C16" s="2" t="s">
        <v>336</v>
      </c>
      <c r="D16" s="2" t="s">
        <v>119</v>
      </c>
      <c r="E16" s="2"/>
      <c r="F16" s="1"/>
      <c r="G16" s="1"/>
      <c r="H16" s="2" t="str">
        <f>IF(Gruppe!$B$3=$A$1,A16,IF(Gruppe!$B$3=$B$1,B16,IF(Gruppe!$B$3=$C$1,C16,IF(Gruppe!$B$3=$D$1,D16,"F"))))</f>
        <v>S5_day ticket Friday, 17th October 2014</v>
      </c>
      <c r="I16" s="2">
        <v>12</v>
      </c>
      <c r="J16" s="2" t="s">
        <v>337</v>
      </c>
      <c r="K16" s="2"/>
    </row>
    <row r="17" spans="1:11" ht="15">
      <c r="A17" s="2" t="s">
        <v>22</v>
      </c>
      <c r="B17" s="2" t="s">
        <v>120</v>
      </c>
      <c r="C17" s="2" t="s">
        <v>338</v>
      </c>
      <c r="D17" s="2" t="s">
        <v>121</v>
      </c>
      <c r="E17" s="2"/>
      <c r="F17" s="1"/>
      <c r="G17" s="1"/>
      <c r="H17" s="2" t="str">
        <f>IF(Gruppe!$B$3=$A$1,A17,IF(Gruppe!$B$3=$B$1,B17,IF(Gruppe!$B$3=$C$1,C17,IF(Gruppe!$B$3=$D$1,D17,"F"))))</f>
        <v>S6_day ticket Sunday, 19th October 2014</v>
      </c>
      <c r="I17" s="2">
        <v>13</v>
      </c>
      <c r="J17" s="2" t="s">
        <v>339</v>
      </c>
      <c r="K17" s="2"/>
    </row>
    <row r="18" spans="1:11" ht="15">
      <c r="A18" s="31" t="s">
        <v>23</v>
      </c>
      <c r="B18" s="31" t="s">
        <v>122</v>
      </c>
      <c r="C18" s="31" t="s">
        <v>340</v>
      </c>
      <c r="D18" s="31" t="s">
        <v>123</v>
      </c>
      <c r="E18" s="31"/>
      <c r="F18" s="1"/>
      <c r="G18" s="1"/>
      <c r="H18" s="2" t="str">
        <f>IF(Gruppe!$B$3=$A$1,A18,IF(Gruppe!$B$3=$B$1,B18,IF(Gruppe!$B$3=$C$1,C18,IF(Gruppe!$B$3=$D$1,D18,"F"))))</f>
        <v>S7_Jubilee ticket, 18th October 2014</v>
      </c>
      <c r="I18" s="2">
        <v>14</v>
      </c>
      <c r="J18" s="2" t="s">
        <v>341</v>
      </c>
      <c r="K18" s="2"/>
    </row>
    <row r="19" spans="1:11" ht="15">
      <c r="A19" s="1" t="s">
        <v>95</v>
      </c>
      <c r="B19" s="1" t="s">
        <v>124</v>
      </c>
      <c r="C19" s="1" t="s">
        <v>342</v>
      </c>
      <c r="D19" s="1" t="s">
        <v>125</v>
      </c>
      <c r="E19" s="1"/>
      <c r="F19" s="1"/>
      <c r="G19" s="1"/>
      <c r="H19" s="2" t="str">
        <f>IF(Gruppe!$B$3=$A$1,A19,IF(Gruppe!$B$3=$B$1,B19,IF(Gruppe!$B$3=$C$1,C19,IF(Gruppe!$B$3=$D$1,D19,"F"))))</f>
        <v>R1_Rome tickets</v>
      </c>
      <c r="I19" s="2">
        <v>15</v>
      </c>
      <c r="J19" s="2" t="s">
        <v>343</v>
      </c>
      <c r="K19" s="2"/>
    </row>
    <row r="20" spans="1:11" ht="15">
      <c r="A20" s="2" t="s">
        <v>232</v>
      </c>
      <c r="B20" s="1" t="s">
        <v>234</v>
      </c>
      <c r="C20" s="1" t="s">
        <v>236</v>
      </c>
      <c r="D20" s="1" t="s">
        <v>238</v>
      </c>
      <c r="E20" s="1"/>
      <c r="F20" s="1"/>
      <c r="G20" s="1"/>
      <c r="H20" s="2" t="str">
        <f>IF(Gruppe!$B$3=$A$1,A20,IF(Gruppe!$B$3=$B$1,B20,IF(Gruppe!$B$3=$C$1,C20,IF(Gruppe!$B$3=$D$1,D20,"F"))))</f>
        <v>G1_4 day ticket / Wednesday - Sunday ( 4 nights: bed and breakfast)</v>
      </c>
      <c r="I20" s="2">
        <v>16</v>
      </c>
      <c r="J20" s="2" t="s">
        <v>344</v>
      </c>
      <c r="K20" s="2"/>
    </row>
    <row r="21" spans="1:11" ht="15">
      <c r="A21" s="2" t="s">
        <v>233</v>
      </c>
      <c r="B21" s="1" t="s">
        <v>235</v>
      </c>
      <c r="C21" s="1" t="s">
        <v>237</v>
      </c>
      <c r="D21" s="1" t="s">
        <v>239</v>
      </c>
      <c r="E21" s="1"/>
      <c r="F21" s="1"/>
      <c r="G21" s="1"/>
      <c r="H21" s="2" t="str">
        <f>IF(Gruppe!$B$3=$A$1,A21,IF(Gruppe!$B$3=$B$1,B21,IF(Gruppe!$B$3=$C$1,C21,IF(Gruppe!$B$3=$D$1,D21,"F"))))</f>
        <v>G2_5 day ticket / Wednesday - Monday ( 5 nights: bed and breakfast)</v>
      </c>
      <c r="I21" s="2">
        <v>17</v>
      </c>
      <c r="J21" s="2" t="s">
        <v>345</v>
      </c>
      <c r="K21" s="2"/>
    </row>
    <row r="22" spans="1:11" ht="15">
      <c r="A22" s="2" t="s">
        <v>89</v>
      </c>
      <c r="B22" s="1" t="s">
        <v>126</v>
      </c>
      <c r="C22" s="1" t="s">
        <v>127</v>
      </c>
      <c r="D22" s="1" t="s">
        <v>128</v>
      </c>
      <c r="E22" s="1"/>
      <c r="F22" s="1"/>
      <c r="G22" s="1"/>
      <c r="H22" s="2" t="str">
        <f>IF(Gruppe!$B$3=$A$1,A22,IF(Gruppe!$B$3=$B$1,B22,IF(Gruppe!$B$3=$C$1,C22,IF(Gruppe!$B$3=$D$1,D22,"F"))))</f>
        <v>G3_3 day ticket / Thursday - Sunday (3 nights: bed and breakfast)</v>
      </c>
      <c r="I22" s="2">
        <v>18</v>
      </c>
      <c r="J22" s="2" t="s">
        <v>346</v>
      </c>
      <c r="K22" s="2"/>
    </row>
    <row r="23" spans="1:11" ht="15">
      <c r="A23" s="2" t="s">
        <v>90</v>
      </c>
      <c r="B23" s="1" t="s">
        <v>129</v>
      </c>
      <c r="C23" s="1" t="s">
        <v>130</v>
      </c>
      <c r="D23" s="1" t="s">
        <v>131</v>
      </c>
      <c r="E23" s="1"/>
      <c r="F23" s="1"/>
      <c r="G23" s="1"/>
      <c r="H23" s="2" t="str">
        <f>IF(Gruppe!$B$3=$A$1,A23,IF(Gruppe!$B$3=$B$1,B23,IF(Gruppe!$B$3=$C$1,C23,IF(Gruppe!$B$3=$D$1,D23,"F"))))</f>
        <v>G4_3 day ticket / Thursday - Monday (4 nights: bed and breakfast)</v>
      </c>
      <c r="I23" s="2">
        <v>19</v>
      </c>
      <c r="J23" s="2" t="s">
        <v>347</v>
      </c>
      <c r="K23" s="2"/>
    </row>
    <row r="24" spans="1:11" ht="15">
      <c r="A24" s="2" t="s">
        <v>91</v>
      </c>
      <c r="B24" s="1" t="s">
        <v>132</v>
      </c>
      <c r="C24" s="1" t="s">
        <v>133</v>
      </c>
      <c r="D24" s="1" t="s">
        <v>134</v>
      </c>
      <c r="E24" s="1"/>
      <c r="F24" s="1"/>
      <c r="G24" s="1"/>
      <c r="H24" s="2" t="str">
        <f>IF(Gruppe!$B$3=$A$1,A24,IF(Gruppe!$B$3=$B$1,B24,IF(Gruppe!$B$3=$C$1,C24,IF(Gruppe!$B$3=$D$1,D24,"F"))))</f>
        <v>G5_weekend ticket /Friday - Sunday ( 2 nights: bed and breakfast)</v>
      </c>
      <c r="I24" s="2">
        <v>20</v>
      </c>
      <c r="J24" s="2" t="s">
        <v>348</v>
      </c>
      <c r="K24" s="2"/>
    </row>
    <row r="25" spans="1:11" ht="15">
      <c r="A25" s="2" t="s">
        <v>92</v>
      </c>
      <c r="B25" s="1" t="s">
        <v>135</v>
      </c>
      <c r="C25" s="1" t="s">
        <v>136</v>
      </c>
      <c r="D25" s="1" t="s">
        <v>137</v>
      </c>
      <c r="E25" s="1"/>
      <c r="F25" s="1"/>
      <c r="G25" s="1"/>
      <c r="H25" s="2" t="str">
        <f>IF(Gruppe!$B$3=$A$1,A25,IF(Gruppe!$B$3=$B$1,B25,IF(Gruppe!$B$3=$C$1,C25,IF(Gruppe!$B$3=$D$1,D25,"F"))))</f>
        <v>G6_weekend ticket / Friday - Monday (3 nights: bed and breakfast)</v>
      </c>
      <c r="I25" s="2">
        <v>21</v>
      </c>
      <c r="J25" s="2" t="s">
        <v>349</v>
      </c>
      <c r="K25" s="2"/>
    </row>
    <row r="26" spans="1:11" ht="15">
      <c r="A26" s="2" t="s">
        <v>93</v>
      </c>
      <c r="B26" s="1" t="s">
        <v>138</v>
      </c>
      <c r="C26" s="1" t="s">
        <v>139</v>
      </c>
      <c r="D26" s="1" t="s">
        <v>140</v>
      </c>
      <c r="E26" s="1"/>
      <c r="F26" s="1"/>
      <c r="G26" s="1"/>
      <c r="H26" s="2" t="str">
        <f>IF(Gruppe!$B$3=$A$1,A26,IF(Gruppe!$B$3=$B$1,B26,IF(Gruppe!$B$3=$C$1,C26,IF(Gruppe!$B$3=$D$1,D26,"F"))))</f>
        <v>G7_Jubilee ticket / Friday - Saturday (1 night: bed and breakfast)</v>
      </c>
      <c r="I26" s="2">
        <v>22</v>
      </c>
      <c r="J26" s="2" t="s">
        <v>350</v>
      </c>
      <c r="K26" s="2"/>
    </row>
    <row r="27" spans="1:11" ht="15">
      <c r="A27" s="2" t="s">
        <v>94</v>
      </c>
      <c r="B27" s="1" t="s">
        <v>141</v>
      </c>
      <c r="C27" s="1" t="s">
        <v>142</v>
      </c>
      <c r="D27" s="1" t="s">
        <v>143</v>
      </c>
      <c r="E27" s="1"/>
      <c r="F27" s="1"/>
      <c r="G27" s="1"/>
      <c r="H27" s="2" t="str">
        <f>IF(Gruppe!$B$3=$A$1,A27,IF(Gruppe!$B$3=$B$1,B27,IF(Gruppe!$B$3=$C$1,C27,IF(Gruppe!$B$3=$D$1,D27,"F"))))</f>
        <v>G8_Jubilee ticket / Saturday - Sunday (1 night: bed and breakfast)</v>
      </c>
      <c r="I27" s="2">
        <v>23</v>
      </c>
      <c r="J27" s="2" t="s">
        <v>351</v>
      </c>
      <c r="K27" s="2"/>
    </row>
    <row r="28" spans="1:11" ht="15">
      <c r="A28" s="1"/>
      <c r="B28" s="1"/>
      <c r="C28" s="1"/>
      <c r="D28" s="1"/>
      <c r="E28" s="1"/>
      <c r="F28" s="1"/>
      <c r="G28" s="1"/>
      <c r="H28" s="2">
        <f>IF(Gruppe!$B$3=$A$1,A28,IF(Gruppe!$B$3=$B$1,B28,IF(Gruppe!$B$3=$C$1,C28,IF(Gruppe!$B$3=$D$1,D28,"F"))))</f>
        <v>0</v>
      </c>
      <c r="I28" s="2">
        <v>24</v>
      </c>
      <c r="J28" s="2"/>
      <c r="K28" s="2"/>
    </row>
    <row r="29" spans="1:11" ht="15">
      <c r="A29" s="1" t="s">
        <v>299</v>
      </c>
      <c r="B29" s="1" t="s">
        <v>304</v>
      </c>
      <c r="C29" s="1" t="s">
        <v>306</v>
      </c>
      <c r="D29" s="1" t="s">
        <v>305</v>
      </c>
      <c r="E29" s="1"/>
      <c r="F29" s="1"/>
      <c r="G29" s="1"/>
      <c r="H29" s="2" t="str">
        <f>IF(Gruppe!$B$3=$A$1,A29,IF(Gruppe!$B$3=$B$1,B29,IF(Gruppe!$B$3=$C$1,C29,IF(Gruppe!$B$3=$D$1,D29,"F"))))</f>
        <v>Group gender</v>
      </c>
      <c r="I29" s="2">
        <v>25</v>
      </c>
      <c r="J29" s="2"/>
      <c r="K29" s="2"/>
    </row>
    <row r="30" spans="1:11" ht="15">
      <c r="A30" s="1" t="s">
        <v>24</v>
      </c>
      <c r="B30" s="1" t="s">
        <v>307</v>
      </c>
      <c r="C30" s="1" t="s">
        <v>352</v>
      </c>
      <c r="D30" s="1" t="s">
        <v>144</v>
      </c>
      <c r="E30" s="1"/>
      <c r="F30" s="1"/>
      <c r="G30" s="1"/>
      <c r="H30" s="2" t="str">
        <f>IF(Gruppe!$B$3=$A$1,A30,IF(Gruppe!$B$3=$B$1,B30,IF(Gruppe!$B$3=$C$1,C30,IF(Gruppe!$B$3=$D$1,D30,"F"))))</f>
        <v>Group leader</v>
      </c>
      <c r="I30" s="2">
        <v>26</v>
      </c>
      <c r="J30" s="2"/>
      <c r="K30" s="2"/>
    </row>
    <row r="31" spans="1:11" ht="15">
      <c r="A31" s="1" t="s">
        <v>7</v>
      </c>
      <c r="B31" s="1" t="s">
        <v>308</v>
      </c>
      <c r="C31" s="1" t="s">
        <v>353</v>
      </c>
      <c r="D31" s="1" t="s">
        <v>145</v>
      </c>
      <c r="E31" s="1"/>
      <c r="F31" s="1"/>
      <c r="G31" s="1"/>
      <c r="H31" s="2" t="str">
        <f>IF(Gruppe!$B$3=$A$1,A31,IF(Gruppe!$B$3=$B$1,B31,IF(Gruppe!$B$3=$C$1,C31,IF(Gruppe!$B$3=$D$1,D31,"F"))))</f>
        <v>Surname</v>
      </c>
      <c r="I31" s="2">
        <v>27</v>
      </c>
      <c r="J31" s="2"/>
      <c r="K31" s="2"/>
    </row>
    <row r="32" spans="1:11" ht="15">
      <c r="A32" s="1" t="s">
        <v>8</v>
      </c>
      <c r="B32" s="1" t="s">
        <v>309</v>
      </c>
      <c r="C32" s="1" t="s">
        <v>354</v>
      </c>
      <c r="D32" s="1" t="s">
        <v>146</v>
      </c>
      <c r="E32" s="1"/>
      <c r="F32" s="1"/>
      <c r="G32" s="1"/>
      <c r="H32" s="2" t="str">
        <f>IF(Gruppe!$B$3=$A$1,A32,IF(Gruppe!$B$3=$B$1,B32,IF(Gruppe!$B$3=$C$1,C32,IF(Gruppe!$B$3=$D$1,D32,"F"))))</f>
        <v>First name</v>
      </c>
      <c r="I32" s="2">
        <v>28</v>
      </c>
      <c r="J32" s="2"/>
      <c r="K32" s="2"/>
    </row>
    <row r="33" spans="1:11" ht="15">
      <c r="A33" s="1" t="s">
        <v>25</v>
      </c>
      <c r="B33" s="1" t="s">
        <v>147</v>
      </c>
      <c r="C33" s="1" t="s">
        <v>25</v>
      </c>
      <c r="D33" s="1" t="s">
        <v>25</v>
      </c>
      <c r="E33" s="1"/>
      <c r="F33" s="1"/>
      <c r="G33" s="1"/>
      <c r="H33" s="2" t="str">
        <f>IF(Gruppe!$B$3=$A$1,A33,IF(Gruppe!$B$3=$B$1,B33,IF(Gruppe!$B$3=$C$1,C33,IF(Gruppe!$B$3=$D$1,D33,"F"))))</f>
        <v>E-Mail</v>
      </c>
      <c r="I33" s="2">
        <v>29</v>
      </c>
      <c r="J33" s="2"/>
      <c r="K33" s="2"/>
    </row>
    <row r="34" spans="1:11" ht="15">
      <c r="A34" s="1" t="s">
        <v>26</v>
      </c>
      <c r="B34" s="1" t="s">
        <v>148</v>
      </c>
      <c r="C34" s="1" t="s">
        <v>355</v>
      </c>
      <c r="D34" s="1" t="s">
        <v>149</v>
      </c>
      <c r="E34" s="1"/>
      <c r="F34" s="1"/>
      <c r="G34" s="1"/>
      <c r="H34" s="2" t="str">
        <f>IF(Gruppe!$B$3=$A$1,A34,IF(Gruppe!$B$3=$B$1,B34,IF(Gruppe!$B$3=$C$1,C34,IF(Gruppe!$B$3=$D$1,D34,"F"))))</f>
        <v>Telephone</v>
      </c>
      <c r="I34" s="2">
        <v>30</v>
      </c>
      <c r="J34" s="2"/>
      <c r="K34" s="2"/>
    </row>
    <row r="35" spans="1:11" ht="15">
      <c r="A35" s="1" t="s">
        <v>27</v>
      </c>
      <c r="B35" s="1" t="s">
        <v>150</v>
      </c>
      <c r="C35" s="1" t="s">
        <v>356</v>
      </c>
      <c r="D35" s="1" t="s">
        <v>151</v>
      </c>
      <c r="E35" s="1"/>
      <c r="F35" s="1"/>
      <c r="G35" s="1"/>
      <c r="H35" s="2" t="str">
        <f>IF(Gruppe!$B$3=$A$1,A35,IF(Gruppe!$B$3=$B$1,B35,IF(Gruppe!$B$3=$C$1,C35,IF(Gruppe!$B$3=$D$1,D35,"F"))))</f>
        <v>Mobile</v>
      </c>
      <c r="I35" s="2">
        <v>31</v>
      </c>
      <c r="J35" s="2"/>
      <c r="K35" s="2"/>
    </row>
    <row r="36" spans="1:11" ht="15">
      <c r="A36" s="32" t="s">
        <v>28</v>
      </c>
      <c r="B36" s="32" t="s">
        <v>152</v>
      </c>
      <c r="C36" s="32" t="s">
        <v>153</v>
      </c>
      <c r="D36" s="32" t="s">
        <v>153</v>
      </c>
      <c r="E36" s="32"/>
      <c r="F36" s="1"/>
      <c r="G36" s="1"/>
      <c r="H36" s="2" t="str">
        <f>IF(Gruppe!$B$3=$A$1,A36,IF(Gruppe!$B$3=$B$1,B36,IF(Gruppe!$B$3=$C$1,C36,IF(Gruppe!$B$3=$D$1,D36,"F"))))</f>
        <v>Number</v>
      </c>
      <c r="I36" s="2">
        <v>32</v>
      </c>
      <c r="J36" s="2"/>
      <c r="K36" s="2"/>
    </row>
    <row r="37" spans="1:11" ht="15">
      <c r="A37" s="1" t="s">
        <v>29</v>
      </c>
      <c r="B37" s="1" t="s">
        <v>154</v>
      </c>
      <c r="C37" s="1" t="s">
        <v>357</v>
      </c>
      <c r="D37" s="1" t="s">
        <v>155</v>
      </c>
      <c r="E37" s="1"/>
      <c r="F37" s="1"/>
      <c r="G37" s="1"/>
      <c r="H37" s="2" t="str">
        <f>IF(Gruppe!$B$3=$A$1,A37,IF(Gruppe!$B$3=$B$1,B37,IF(Gruppe!$B$3=$C$1,C37,IF(Gruppe!$B$3=$D$1,D37,"F"))))</f>
        <v>Group escorts</v>
      </c>
      <c r="I37" s="2">
        <v>33</v>
      </c>
      <c r="J37" s="2"/>
      <c r="K37" s="2"/>
    </row>
    <row r="38" spans="1:11" ht="15">
      <c r="A38" s="1" t="s">
        <v>296</v>
      </c>
      <c r="B38" s="1" t="s">
        <v>310</v>
      </c>
      <c r="C38" s="1" t="s">
        <v>229</v>
      </c>
      <c r="D38" s="1" t="s">
        <v>230</v>
      </c>
      <c r="E38" s="1"/>
      <c r="F38" s="1"/>
      <c r="G38" s="1"/>
      <c r="H38" s="2" t="str">
        <f>IF(Gruppe!$B$3=$A$1,A38,IF(Gruppe!$B$3=$B$1,B38,IF(Gruppe!$B$3=$C$1,C38,IF(Gruppe!$B$3=$D$1,D38,"F"))))</f>
        <v>Address</v>
      </c>
      <c r="I38" s="2">
        <v>34</v>
      </c>
      <c r="J38" s="2"/>
      <c r="K38" s="2"/>
    </row>
    <row r="39" spans="1:11" ht="15">
      <c r="A39" s="1" t="s">
        <v>9</v>
      </c>
      <c r="B39" s="1" t="s">
        <v>156</v>
      </c>
      <c r="C39" s="1" t="s">
        <v>157</v>
      </c>
      <c r="D39" s="1" t="s">
        <v>157</v>
      </c>
      <c r="E39" s="1"/>
      <c r="F39" s="1"/>
      <c r="G39" s="1"/>
      <c r="H39" s="2" t="str">
        <f>IF(Gruppe!$B$3=$A$1,A39,IF(Gruppe!$B$3=$B$1,B39,IF(Gruppe!$B$3=$C$1,C39,IF(Gruppe!$B$3=$D$1,D39,"F"))))</f>
        <v>Gender</v>
      </c>
      <c r="I39" s="2">
        <v>35</v>
      </c>
      <c r="J39" s="2" t="s">
        <v>326</v>
      </c>
      <c r="K39" s="2"/>
    </row>
    <row r="40" spans="1:11" ht="15">
      <c r="A40" s="1" t="s">
        <v>30</v>
      </c>
      <c r="B40" s="1" t="s">
        <v>158</v>
      </c>
      <c r="C40" s="1" t="s">
        <v>159</v>
      </c>
      <c r="D40" s="1" t="s">
        <v>159</v>
      </c>
      <c r="E40" s="1"/>
      <c r="F40" s="1"/>
      <c r="G40" s="1"/>
      <c r="H40" s="2" t="str">
        <f>IF(Gruppe!$B$3=$A$1,A40,IF(Gruppe!$B$3=$B$1,B40,IF(Gruppe!$B$3=$C$1,C40,IF(Gruppe!$B$3=$D$1,D40,"F"))))</f>
        <v>Please mark</v>
      </c>
      <c r="I40" s="2">
        <v>36</v>
      </c>
      <c r="J40" s="2" t="s">
        <v>326</v>
      </c>
      <c r="K40" s="2"/>
    </row>
    <row r="41" spans="1:11" ht="15">
      <c r="A41" s="1" t="s">
        <v>31</v>
      </c>
      <c r="B41" s="1" t="s">
        <v>33</v>
      </c>
      <c r="C41" s="1" t="s">
        <v>34</v>
      </c>
      <c r="D41" s="1" t="s">
        <v>35</v>
      </c>
      <c r="E41" s="1"/>
      <c r="F41" s="1"/>
      <c r="G41" s="1"/>
      <c r="H41" s="2" t="str">
        <f>IF(Gruppe!$B$3=$A$1,A41,IF(Gruppe!$B$3=$B$1,B41,IF(Gruppe!$B$3=$C$1,C41,IF(Gruppe!$B$3=$D$1,D41,"F"))))</f>
        <v>f_female</v>
      </c>
      <c r="I41" s="2">
        <v>37</v>
      </c>
      <c r="J41" s="2" t="s">
        <v>358</v>
      </c>
      <c r="K41" s="2"/>
    </row>
    <row r="42" spans="1:11" ht="15">
      <c r="A42" s="1" t="s">
        <v>32</v>
      </c>
      <c r="B42" s="1" t="s">
        <v>36</v>
      </c>
      <c r="C42" s="1" t="s">
        <v>37</v>
      </c>
      <c r="D42" s="1" t="s">
        <v>37</v>
      </c>
      <c r="E42" s="1"/>
      <c r="F42" s="1"/>
      <c r="G42" s="1"/>
      <c r="H42" s="2" t="str">
        <f>IF(Gruppe!$B$3=$A$1,A42,IF(Gruppe!$B$3=$B$1,B42,IF(Gruppe!$B$3=$C$1,C42,IF(Gruppe!$B$3=$D$1,D42,"F"))))</f>
        <v>m_male</v>
      </c>
      <c r="I42" s="2">
        <v>38</v>
      </c>
      <c r="J42" s="2" t="s">
        <v>359</v>
      </c>
      <c r="K42" s="2"/>
    </row>
    <row r="43" spans="1:11" ht="15">
      <c r="A43" s="1" t="s">
        <v>281</v>
      </c>
      <c r="B43" s="1" t="s">
        <v>311</v>
      </c>
      <c r="C43" s="1" t="s">
        <v>282</v>
      </c>
      <c r="D43" s="1" t="s">
        <v>283</v>
      </c>
      <c r="E43" s="1"/>
      <c r="F43" s="1"/>
      <c r="G43" s="1"/>
      <c r="H43" s="2" t="str">
        <f>IF(Gruppe!$B$3=$A$1,A43,IF(Gruppe!$B$3=$B$1,B43,IF(Gruppe!$B$3=$C$1,C43,IF(Gruppe!$B$3=$D$1,D43,"F"))))</f>
        <v>City / Postcode</v>
      </c>
      <c r="I43" s="2">
        <v>39</v>
      </c>
      <c r="J43" s="2"/>
      <c r="K43" s="2"/>
    </row>
    <row r="44" spans="1:11" ht="15">
      <c r="A44" s="1" t="s">
        <v>10</v>
      </c>
      <c r="B44" s="1" t="s">
        <v>160</v>
      </c>
      <c r="C44" s="1" t="s">
        <v>360</v>
      </c>
      <c r="D44" s="1" t="s">
        <v>161</v>
      </c>
      <c r="E44" s="1"/>
      <c r="F44" s="1"/>
      <c r="G44" s="1"/>
      <c r="H44" s="2" t="str">
        <f>IF(Gruppe!$B$3=$A$1,A44,IF(Gruppe!$B$3=$B$1,B44,IF(Gruppe!$B$3=$C$1,C44,IF(Gruppe!$B$3=$D$1,D44,"F"))))</f>
        <v>Date of birth</v>
      </c>
      <c r="I44" s="2">
        <v>40</v>
      </c>
      <c r="J44" s="2"/>
      <c r="K44" s="2"/>
    </row>
    <row r="45" spans="1:11" ht="120">
      <c r="A45" s="33" t="s">
        <v>315</v>
      </c>
      <c r="B45" s="33" t="s">
        <v>162</v>
      </c>
      <c r="C45" s="33" t="s">
        <v>361</v>
      </c>
      <c r="D45" s="33" t="s">
        <v>163</v>
      </c>
      <c r="E45" s="33"/>
      <c r="F45" s="1"/>
      <c r="G45" s="1"/>
      <c r="H45" s="2" t="str">
        <f>IF(Gruppe!$B$3=$A$1,A45,IF(Gruppe!$B$3=$B$1,B45,IF(Gruppe!$B$3=$C$1,C45,IF(Gruppe!$B$3=$D$1,D45,"F"))))</f>
        <v>Passport number ( not required from other EU member countries)</v>
      </c>
      <c r="I45" s="2">
        <v>41</v>
      </c>
      <c r="J45" s="2"/>
      <c r="K45" s="2"/>
    </row>
    <row r="46" spans="1:11" ht="15">
      <c r="A46" s="1" t="s">
        <v>82</v>
      </c>
      <c r="B46" s="1" t="s">
        <v>164</v>
      </c>
      <c r="C46" s="1" t="s">
        <v>165</v>
      </c>
      <c r="D46" s="1" t="s">
        <v>166</v>
      </c>
      <c r="E46" s="1"/>
      <c r="F46" s="1"/>
      <c r="G46" s="1"/>
      <c r="H46" s="2" t="str">
        <f>IF(Gruppe!$B$3=$A$1,A46,IF(Gruppe!$B$3=$B$1,B46,IF(Gruppe!$B$3=$C$1,C46,IF(Gruppe!$B$3=$D$1,D46,"F"))))</f>
        <v>Concession</v>
      </c>
      <c r="I46" s="2">
        <v>42</v>
      </c>
      <c r="J46" s="2"/>
      <c r="K46" s="2"/>
    </row>
    <row r="47" spans="1:11" ht="15">
      <c r="A47" s="1" t="s">
        <v>30</v>
      </c>
      <c r="B47" s="1" t="s">
        <v>312</v>
      </c>
      <c r="C47" s="1" t="s">
        <v>159</v>
      </c>
      <c r="D47" s="1" t="s">
        <v>159</v>
      </c>
      <c r="E47" s="1"/>
      <c r="F47" s="1"/>
      <c r="G47" s="1"/>
      <c r="H47" s="2" t="str">
        <f>IF(Gruppe!$B$3=$A$1,A47,IF(Gruppe!$B$3=$B$1,B47,IF(Gruppe!$B$3=$C$1,C47,IF(Gruppe!$B$3=$D$1,D47,"F"))))</f>
        <v>Please choose</v>
      </c>
      <c r="I47" s="2">
        <v>43</v>
      </c>
      <c r="J47" s="2"/>
      <c r="K47" s="2"/>
    </row>
    <row r="48" spans="1:11" ht="15">
      <c r="A48" s="1" t="s">
        <v>83</v>
      </c>
      <c r="B48" s="1" t="s">
        <v>167</v>
      </c>
      <c r="C48" s="1" t="s">
        <v>362</v>
      </c>
      <c r="D48" s="1" t="s">
        <v>168</v>
      </c>
      <c r="E48" s="1"/>
      <c r="F48" s="1"/>
      <c r="G48" s="1"/>
      <c r="H48" s="2" t="str">
        <f>IF(Gruppe!$B$3=$A$1,A48,IF(Gruppe!$B$3=$B$1,B48,IF(Gruppe!$B$3=$C$1,C48,IF(Gruppe!$B$3=$D$1,D48,"F"))))</f>
        <v>Unemployed</v>
      </c>
      <c r="I48" s="2">
        <v>44</v>
      </c>
      <c r="J48" s="2"/>
      <c r="K48" s="2"/>
    </row>
    <row r="49" spans="1:11" ht="15">
      <c r="A49" s="1" t="s">
        <v>84</v>
      </c>
      <c r="B49" s="1" t="s">
        <v>169</v>
      </c>
      <c r="C49" s="1" t="s">
        <v>170</v>
      </c>
      <c r="D49" s="1" t="s">
        <v>171</v>
      </c>
      <c r="E49" s="1"/>
      <c r="F49" s="1"/>
      <c r="G49" s="1"/>
      <c r="H49" s="2" t="str">
        <f>IF(Gruppe!$B$3=$A$1,A49,IF(Gruppe!$B$3=$B$1,B49,IF(Gruppe!$B$3=$C$1,C49,IF(Gruppe!$B$3=$D$1,D49,"F"))))</f>
        <v>3rd child</v>
      </c>
      <c r="I49" s="2">
        <v>45</v>
      </c>
      <c r="J49" s="2"/>
      <c r="K49" s="2"/>
    </row>
    <row r="50" spans="1:11" ht="15">
      <c r="A50" s="1" t="s">
        <v>11</v>
      </c>
      <c r="B50" s="2" t="s">
        <v>172</v>
      </c>
      <c r="C50" s="1" t="s">
        <v>363</v>
      </c>
      <c r="D50" s="1" t="s">
        <v>173</v>
      </c>
      <c r="E50" s="1"/>
      <c r="F50" s="2"/>
      <c r="G50" s="2"/>
      <c r="H50" s="2" t="str">
        <f>IF(Gruppe!$B$3=$A$1,A50,IF(Gruppe!$B$3=$B$1,B50,IF(Gruppe!$B$3=$C$1,C50,IF(Gruppe!$B$3=$D$1,D50,"F"))))</f>
        <v>Wheel chair user</v>
      </c>
      <c r="I50" s="2">
        <v>46</v>
      </c>
      <c r="J50" s="2"/>
      <c r="K50" s="2"/>
    </row>
    <row r="51" spans="1:11" ht="15">
      <c r="A51" s="1" t="s">
        <v>12</v>
      </c>
      <c r="B51" s="2" t="s">
        <v>174</v>
      </c>
      <c r="C51" s="1" t="s">
        <v>364</v>
      </c>
      <c r="D51" s="2" t="s">
        <v>175</v>
      </c>
      <c r="E51" s="2"/>
      <c r="F51" s="2"/>
      <c r="G51" s="2"/>
      <c r="H51" s="2" t="str">
        <f>IF(Gruppe!$B$3=$A$1,A51,IF(Gruppe!$B$3=$B$1,B51,IF(Gruppe!$B$3=$C$1,C51,IF(Gruppe!$B$3=$D$1,D51,"F"))))</f>
        <v>Mobile impairment</v>
      </c>
      <c r="I51" s="2">
        <v>47</v>
      </c>
      <c r="J51" s="2"/>
      <c r="K51" s="2"/>
    </row>
    <row r="52" spans="1:11" ht="15">
      <c r="A52" s="1" t="s">
        <v>13</v>
      </c>
      <c r="B52" s="2" t="s">
        <v>176</v>
      </c>
      <c r="C52" s="1" t="s">
        <v>365</v>
      </c>
      <c r="D52" s="2" t="s">
        <v>177</v>
      </c>
      <c r="E52" s="2"/>
      <c r="F52" s="2"/>
      <c r="G52" s="2"/>
      <c r="H52" s="2" t="str">
        <f>IF(Gruppe!$B$3=$A$1,A52,IF(Gruppe!$B$3=$B$1,B52,IF(Gruppe!$B$3=$C$1,C52,IF(Gruppe!$B$3=$D$1,D52,"F"))))</f>
        <v>Sight impairment</v>
      </c>
      <c r="I52" s="2">
        <v>48</v>
      </c>
      <c r="J52" s="2"/>
      <c r="K52" s="2"/>
    </row>
    <row r="53" spans="1:11" ht="15">
      <c r="A53" s="1" t="s">
        <v>14</v>
      </c>
      <c r="B53" s="2" t="s">
        <v>178</v>
      </c>
      <c r="C53" s="1" t="s">
        <v>366</v>
      </c>
      <c r="D53" s="2" t="s">
        <v>179</v>
      </c>
      <c r="E53" s="2"/>
      <c r="F53" s="2"/>
      <c r="G53" s="2"/>
      <c r="H53" s="2" t="str">
        <f>IF(Gruppe!$B$3=$A$1,A53,IF(Gruppe!$B$3=$B$1,B53,IF(Gruppe!$B$3=$C$1,C53,IF(Gruppe!$B$3=$D$1,D53,"F"))))</f>
        <v>Hearing impairment</v>
      </c>
      <c r="I53" s="2">
        <v>49</v>
      </c>
      <c r="J53" s="2"/>
      <c r="K53" s="2"/>
    </row>
    <row r="54" spans="1:11" ht="15">
      <c r="A54" s="1" t="s">
        <v>367</v>
      </c>
      <c r="B54" s="2" t="s">
        <v>180</v>
      </c>
      <c r="C54" s="1" t="s">
        <v>368</v>
      </c>
      <c r="D54" s="2" t="s">
        <v>181</v>
      </c>
      <c r="E54" s="2"/>
      <c r="F54" s="2"/>
      <c r="G54" s="2"/>
      <c r="H54" s="2" t="str">
        <f>IF(Gruppe!$B$3=$A$1,A54,IF(Gruppe!$B$3=$B$1,B54,IF(Gruppe!$B$3=$C$1,C54,IF(Gruppe!$B$3=$D$1,D54,"F"))))</f>
        <v>Carer</v>
      </c>
      <c r="I54" s="2">
        <v>50</v>
      </c>
      <c r="J54" s="2"/>
      <c r="K54" s="2"/>
    </row>
    <row r="55" spans="1:11" ht="90">
      <c r="A55" s="33" t="s">
        <v>15</v>
      </c>
      <c r="B55" s="2" t="s">
        <v>313</v>
      </c>
      <c r="C55" s="1" t="s">
        <v>369</v>
      </c>
      <c r="D55" s="2" t="s">
        <v>182</v>
      </c>
      <c r="E55" s="2"/>
      <c r="F55" s="2"/>
      <c r="G55" s="2"/>
      <c r="H55" s="2" t="str">
        <f>IF(Gruppe!$B$3=$A$1,A55,IF(Gruppe!$B$3=$B$1,B55,IF(Gruppe!$B$3=$C$1,C55,IF(Gruppe!$B$3=$D$1,D55,"F"))))</f>
        <v>Other impairments? If so which ones?</v>
      </c>
      <c r="I55" s="2">
        <v>51</v>
      </c>
      <c r="J55" s="2"/>
      <c r="K55" s="2"/>
    </row>
    <row r="56" spans="1:11" ht="15">
      <c r="A56" s="1" t="s">
        <v>248</v>
      </c>
      <c r="B56" s="2" t="s">
        <v>314</v>
      </c>
      <c r="C56" s="1" t="s">
        <v>246</v>
      </c>
      <c r="D56" s="2" t="s">
        <v>247</v>
      </c>
      <c r="E56" s="2"/>
      <c r="F56" s="2"/>
      <c r="G56" s="2"/>
      <c r="H56" s="2" t="str">
        <f>IF(Gruppe!$B$3=$A$1,A56,IF(Gruppe!$B$3=$B$1,B56,IF(Gruppe!$B$3=$C$1,C56,IF(Gruppe!$B$3=$D$1,D56,"F"))))</f>
        <v>National registration</v>
      </c>
      <c r="I56" s="2"/>
      <c r="J56" s="2"/>
      <c r="K56" s="2"/>
    </row>
    <row r="57" spans="1:11" ht="15">
      <c r="A57" s="2">
        <v>0</v>
      </c>
      <c r="B57" s="2">
        <v>0</v>
      </c>
      <c r="C57" s="2">
        <v>0</v>
      </c>
      <c r="D57" s="2">
        <v>0</v>
      </c>
      <c r="E57" s="2"/>
      <c r="F57" s="2"/>
      <c r="G57" s="2"/>
      <c r="H57" s="2">
        <f>IF(Gruppe!$B$3=$A$1,A57,IF(Gruppe!$B$3=$B$1,B57,IF(Gruppe!$B$3=$C$1,C57,IF(Gruppe!$B$3=$D$1,D57,"F"))))</f>
        <v>0</v>
      </c>
      <c r="I57" s="2">
        <v>0</v>
      </c>
      <c r="J57" s="2"/>
      <c r="K57" s="2"/>
    </row>
    <row r="58" spans="1:11" ht="15">
      <c r="A58" s="2" t="s">
        <v>291</v>
      </c>
      <c r="B58" s="2" t="s">
        <v>288</v>
      </c>
      <c r="C58" s="1" t="s">
        <v>292</v>
      </c>
      <c r="D58" s="2" t="s">
        <v>285</v>
      </c>
      <c r="E58" s="2"/>
      <c r="F58" s="2"/>
      <c r="G58" s="2"/>
      <c r="H58" s="2" t="str">
        <f>IF(Gruppe!$B$3=$A$1,A58,IF(Gruppe!$B$3=$B$1,B58,IF(Gruppe!$B$3=$C$1,C58,IF(Gruppe!$B$3=$D$1,D58,"F"))))</f>
        <v>car parking spaces</v>
      </c>
      <c r="I58" s="2">
        <v>0</v>
      </c>
      <c r="J58" s="2"/>
      <c r="K58" s="2"/>
    </row>
    <row r="59" spans="1:11" ht="15">
      <c r="A59" s="2" t="s">
        <v>290</v>
      </c>
      <c r="B59" s="2" t="s">
        <v>289</v>
      </c>
      <c r="C59" s="1" t="s">
        <v>287</v>
      </c>
      <c r="D59" s="2" t="s">
        <v>286</v>
      </c>
      <c r="E59" s="2"/>
      <c r="F59" s="2"/>
      <c r="G59" s="2"/>
      <c r="H59" s="2" t="str">
        <f>IF(Gruppe!$B$3=$A$1,A59,IF(Gruppe!$B$3=$B$1,B59,IF(Gruppe!$B$3=$C$1,C59,IF(Gruppe!$B$3=$D$1,D59,"F"))))</f>
        <v>bus parking spaces</v>
      </c>
      <c r="I59" s="2"/>
      <c r="J59" s="2"/>
      <c r="K59" s="2"/>
    </row>
    <row r="60" spans="1:11" ht="15">
      <c r="A60" s="43" t="s">
        <v>396</v>
      </c>
      <c r="B60" s="43" t="s">
        <v>395</v>
      </c>
      <c r="C60" s="21" t="s">
        <v>397</v>
      </c>
      <c r="D60" s="43" t="s">
        <v>397</v>
      </c>
      <c r="E60" s="2"/>
      <c r="F60" s="2"/>
      <c r="G60" s="2"/>
      <c r="H60" s="2" t="str">
        <f>IF(Gruppe!$B$3=$A$1,A60,IF(Gruppe!$B$3=$B$1,B60,IF(Gruppe!$B$3=$C$1,C60,IF(Gruppe!$B$3=$D$1,D60,"F"))))</f>
        <v>Participants</v>
      </c>
      <c r="I60" s="2"/>
      <c r="J60" s="2"/>
      <c r="K60" s="2"/>
    </row>
    <row r="61" spans="1:11" ht="15">
      <c r="A61" s="2" t="s">
        <v>85</v>
      </c>
      <c r="B61" s="2" t="s">
        <v>183</v>
      </c>
      <c r="C61" s="1" t="s">
        <v>370</v>
      </c>
      <c r="D61" s="2" t="s">
        <v>184</v>
      </c>
      <c r="E61" s="2"/>
      <c r="F61" s="2"/>
      <c r="G61" s="2"/>
      <c r="H61" s="2" t="str">
        <f>IF(Gruppe!$B$3=$A$1,A61,IF(Gruppe!$B$3=$B$1,B61,IF(Gruppe!$B$3=$C$1,C61,IF(Gruppe!$B$3=$D$1,D61,"F"))))</f>
        <v>Personal details</v>
      </c>
      <c r="I61" s="2"/>
      <c r="J61" s="2"/>
      <c r="K61" s="2"/>
    </row>
    <row r="62" spans="1:11" ht="15">
      <c r="A62" s="2" t="s">
        <v>231</v>
      </c>
      <c r="B62" s="34" t="s">
        <v>371</v>
      </c>
      <c r="C62" s="29" t="s">
        <v>372</v>
      </c>
      <c r="D62" s="2" t="s">
        <v>185</v>
      </c>
      <c r="E62" s="2"/>
      <c r="F62" s="2"/>
      <c r="G62" s="2"/>
      <c r="H62" s="2" t="str">
        <f>IF(Gruppe!$B$3=$A$1,A62,IF(Gruppe!$B$3=$B$1,B62,IF(Gruppe!$B$3=$C$1,C62,IF(Gruppe!$B$3=$D$1,D62,"F"))))</f>
        <v>Concessions</v>
      </c>
      <c r="I62" s="2"/>
      <c r="J62" s="2"/>
      <c r="K62" s="2"/>
    </row>
    <row r="63" spans="1:11" ht="15">
      <c r="A63" s="2" t="s">
        <v>86</v>
      </c>
      <c r="B63" s="2" t="s">
        <v>186</v>
      </c>
      <c r="C63" s="1" t="s">
        <v>373</v>
      </c>
      <c r="D63" s="2" t="s">
        <v>175</v>
      </c>
      <c r="E63" s="2"/>
      <c r="F63" s="2"/>
      <c r="G63" s="2"/>
      <c r="H63" s="2" t="str">
        <f>IF(Gruppe!$B$3=$A$1,A63,IF(Gruppe!$B$3=$B$1,B63,IF(Gruppe!$B$3=$C$1,C63,IF(Gruppe!$B$3=$D$1,D63,"F"))))</f>
        <v>Mobility impairments</v>
      </c>
      <c r="I63" s="2"/>
      <c r="J63" s="2"/>
      <c r="K63" s="2"/>
    </row>
    <row r="64" spans="1:11" ht="15">
      <c r="A64" s="2"/>
      <c r="B64" s="2"/>
      <c r="C64" s="2"/>
      <c r="D64" s="2"/>
      <c r="E64" s="2"/>
      <c r="F64" s="2"/>
      <c r="G64" s="2"/>
      <c r="H64" s="2">
        <f>IF(Gruppe!$B$3=$A$1,A64,IF(Gruppe!$B$3=$B$1,B64,IF(Gruppe!$B$3=$C$1,C64,IF(Gruppe!$B$3=$D$1,D64,"F"))))</f>
        <v>0</v>
      </c>
      <c r="I64" s="2"/>
      <c r="J64" s="2"/>
      <c r="K64" s="2"/>
    </row>
    <row r="65" spans="1:11" ht="15">
      <c r="A65" s="2"/>
      <c r="B65" s="2"/>
      <c r="C65" s="1"/>
      <c r="D65" s="2"/>
      <c r="E65" s="2"/>
      <c r="F65" s="2"/>
      <c r="G65" s="2"/>
      <c r="H65" s="2">
        <f>IF(Gruppe!$B$3=$A$1,A65,IF(Gruppe!$B$3=$B$1,B65,IF(Gruppe!$B$3=$C$1,C65,IF(Gruppe!$B$3=$D$1,D65,"F"))))</f>
        <v>0</v>
      </c>
      <c r="I65" s="2"/>
      <c r="J65" s="2"/>
      <c r="K65" s="2"/>
    </row>
    <row r="66" spans="1:11" ht="15">
      <c r="A66" s="2" t="s">
        <v>240</v>
      </c>
      <c r="B66" s="2" t="s">
        <v>241</v>
      </c>
      <c r="C66" s="1" t="s">
        <v>242</v>
      </c>
      <c r="D66" s="2" t="s">
        <v>243</v>
      </c>
      <c r="E66" s="2"/>
      <c r="F66" s="2"/>
      <c r="G66" s="2"/>
      <c r="H66" s="2" t="str">
        <f>IF(Gruppe!$B$3=$A$1,A66,IF(Gruppe!$B$3=$B$1,B66,IF(Gruppe!$B$3=$C$1,C66,IF(Gruppe!$B$3=$D$1,D66,"F"))))</f>
        <v>Youth (16-27 years, unemployed)</v>
      </c>
      <c r="I66" s="2"/>
      <c r="J66" s="2"/>
      <c r="K66" s="2"/>
    </row>
    <row r="67" spans="1:11" ht="15">
      <c r="A67" s="2" t="s">
        <v>87</v>
      </c>
      <c r="B67" s="2" t="s">
        <v>187</v>
      </c>
      <c r="C67" s="1" t="s">
        <v>374</v>
      </c>
      <c r="D67" s="2" t="s">
        <v>188</v>
      </c>
      <c r="E67" s="2"/>
      <c r="F67" s="2"/>
      <c r="G67" s="2"/>
      <c r="H67" s="2" t="str">
        <f>IF(Gruppe!$B$3=$A$1,A67,IF(Gruppe!$B$3=$B$1,B67,IF(Gruppe!$B$3=$C$1,C67,IF(Gruppe!$B$3=$D$1,D67,"F"))))</f>
        <v>3rd child (gratis)</v>
      </c>
      <c r="I67" s="2"/>
      <c r="J67" s="2"/>
      <c r="K67" s="2"/>
    </row>
    <row r="68" spans="1:11" ht="15">
      <c r="A68" s="2" t="s">
        <v>240</v>
      </c>
      <c r="B68" s="2" t="s">
        <v>241</v>
      </c>
      <c r="C68" s="1" t="s">
        <v>244</v>
      </c>
      <c r="D68" s="2" t="s">
        <v>245</v>
      </c>
      <c r="E68" s="2"/>
      <c r="F68" s="2"/>
      <c r="G68" s="2"/>
      <c r="H68" s="2" t="str">
        <f>IF(Gruppe!$B$3=$A$1,A68,IF(Gruppe!$B$3=$B$1,B68,IF(Gruppe!$B$3=$C$1,C68,IF(Gruppe!$B$3=$D$1,D68,"F"))))</f>
        <v>Youth (16-27 years, unemployed)</v>
      </c>
      <c r="I68" s="2"/>
      <c r="J68" s="2"/>
      <c r="K68" s="2"/>
    </row>
    <row r="69" spans="1:11" ht="15">
      <c r="A69" s="2" t="s">
        <v>88</v>
      </c>
      <c r="B69" s="2" t="s">
        <v>189</v>
      </c>
      <c r="C69" s="1" t="s">
        <v>375</v>
      </c>
      <c r="D69" s="2" t="s">
        <v>190</v>
      </c>
      <c r="E69" s="2"/>
      <c r="F69" s="2"/>
      <c r="G69" s="2"/>
      <c r="H69" s="2" t="str">
        <f>IF(Gruppe!$B$3=$A$1,A69,IF(Gruppe!$B$3=$B$1,B69,IF(Gruppe!$B$3=$C$1,C69,IF(Gruppe!$B$3=$D$1,D69,"F"))))</f>
        <v>Children ( 15 and under)</v>
      </c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>
        <f>IF(Gruppe!$B$3=$A$1,A70,IF(Gruppe!$B$3=$B$1,B70,IF(Gruppe!$B$3=$C$1,C70,IF(Gruppe!$B$3=$D$1,D70,"F"))))</f>
        <v>0</v>
      </c>
      <c r="I70" s="2"/>
      <c r="J70" s="2"/>
      <c r="K70" s="2"/>
    </row>
    <row r="71" spans="1:11" ht="15">
      <c r="A71" s="2" t="s">
        <v>316</v>
      </c>
      <c r="B71" s="2" t="s">
        <v>317</v>
      </c>
      <c r="C71" s="1" t="s">
        <v>318</v>
      </c>
      <c r="D71" s="2" t="s">
        <v>319</v>
      </c>
      <c r="E71" s="2"/>
      <c r="F71" s="2"/>
      <c r="G71" s="2"/>
      <c r="H71" s="2" t="str">
        <f>IF(Gruppe!$B$3=$A$1,A71,IF(Gruppe!$B$3=$B$1,B71,IF(Gruppe!$B$3=$C$1,C71,IF(Gruppe!$B$3=$D$1,D71,"F"))))</f>
        <v>Registration file international ticket office 2014</v>
      </c>
      <c r="I71" s="2"/>
      <c r="J71" s="2"/>
      <c r="K71" s="2"/>
    </row>
    <row r="72" spans="1:11" ht="15">
      <c r="A72" s="2"/>
      <c r="B72" s="2"/>
      <c r="C72" s="1"/>
      <c r="D72" s="2"/>
      <c r="E72" s="2"/>
      <c r="F72" s="2"/>
      <c r="G72" s="2"/>
      <c r="H72" s="2">
        <f>IF(Gruppe!$B$3=$A$1,A72,IF(Gruppe!$B$3=$B$1,B72,IF(Gruppe!$B$3=$C$1,C72,IF(Gruppe!$B$3=$D$1,D72,"F"))))</f>
        <v>0</v>
      </c>
      <c r="I72" s="2"/>
      <c r="J72" s="2"/>
      <c r="K72" s="2"/>
    </row>
    <row r="73" spans="1:11" ht="15">
      <c r="A73" s="43" t="s">
        <v>394</v>
      </c>
      <c r="B73" s="2"/>
      <c r="C73" s="1"/>
      <c r="D73" s="2"/>
      <c r="E73" s="2"/>
      <c r="F73" s="2"/>
      <c r="G73" s="2"/>
      <c r="H73" s="2">
        <f>IF(Gruppe!$B$3=$A$1,A73,IF(Gruppe!$B$3=$B$1,B73,IF(Gruppe!$B$3=$C$1,C73,IF(Gruppe!$B$3=$D$1,D73,"F"))))</f>
        <v>0</v>
      </c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>
        <f>IF(Gruppe!$B$3=$A$1,A74,IF(Gruppe!$B$3=$B$1,B74,IF(Gruppe!$B$3=$C$1,C74,IF(Gruppe!$B$3=$D$1,D74,"F"))))</f>
        <v>0</v>
      </c>
      <c r="I74" s="2"/>
      <c r="J74" s="2"/>
      <c r="K74" s="2"/>
    </row>
    <row r="75" spans="1:11" ht="15">
      <c r="A75" s="35"/>
      <c r="B75" s="2"/>
      <c r="C75" s="2"/>
      <c r="D75" s="2"/>
      <c r="E75" s="2"/>
      <c r="F75" s="2"/>
      <c r="G75" s="2"/>
      <c r="H75" s="2">
        <f>IF(Gruppe!$B$3=$A$1,A75,IF(Gruppe!$B$3=$B$1,B75,IF(Gruppe!$B$3=$C$1,C75,IF(Gruppe!$B$3=$D$1,D75,"F"))))</f>
        <v>0</v>
      </c>
      <c r="I75" s="2"/>
      <c r="J75" s="2"/>
      <c r="K75" s="2"/>
    </row>
    <row r="76" spans="1:11" ht="15">
      <c r="A76" s="35"/>
      <c r="B76" s="2"/>
      <c r="C76" s="2"/>
      <c r="D76" s="2"/>
      <c r="E76" s="2"/>
      <c r="F76" s="2"/>
      <c r="G76" s="2"/>
      <c r="H76" s="2">
        <f>IF(Gruppe!$B$3=$A$1,A76,IF(Gruppe!$B$3=$B$1,B76,IF(Gruppe!$B$3=$C$1,C76,IF(Gruppe!$B$3=$D$1,D76,"F"))))</f>
        <v>0</v>
      </c>
      <c r="I76" s="2"/>
      <c r="J76" s="2"/>
      <c r="K76" s="2"/>
    </row>
    <row r="77" spans="1:11" ht="15">
      <c r="A77" s="2"/>
      <c r="B77" s="1"/>
      <c r="C77" s="1"/>
      <c r="D77" s="1"/>
      <c r="E77" s="1"/>
      <c r="F77" s="2"/>
      <c r="G77" s="2"/>
      <c r="H77" s="2">
        <f>IF(Gruppe!$B$3=$A$1,A77,IF(Gruppe!$B$3=$B$1,B77,IF(Gruppe!$B$3=$C$1,C77,IF(Gruppe!$B$3=$D$1,D77,"F"))))</f>
        <v>0</v>
      </c>
      <c r="I77" s="2"/>
      <c r="J77" s="2"/>
      <c r="K77" s="2"/>
    </row>
    <row r="78" spans="1:11" ht="15">
      <c r="A78" s="2"/>
      <c r="B78" s="1"/>
      <c r="C78" s="1"/>
      <c r="D78" s="1"/>
      <c r="E78" s="1"/>
      <c r="F78" s="2"/>
      <c r="G78" s="2"/>
      <c r="H78" s="2">
        <f>IF(Gruppe!$B$3=$A$1,A78,IF(Gruppe!$B$3=$B$1,B78,IF(Gruppe!$B$3=$C$1,C78,IF(Gruppe!$B$3=$D$1,D78,"F"))))</f>
        <v>0</v>
      </c>
      <c r="I78" s="2"/>
      <c r="J78" s="2"/>
      <c r="K78" s="2"/>
    </row>
    <row r="79" spans="1:11" ht="15">
      <c r="A79" s="2"/>
      <c r="B79" s="1"/>
      <c r="C79" s="1"/>
      <c r="D79" s="1"/>
      <c r="E79" s="1"/>
      <c r="F79" s="2"/>
      <c r="G79" s="2"/>
      <c r="H79" s="2">
        <f>IF(Gruppe!$B$3=$A$1,A79,IF(Gruppe!$B$3=$B$1,B79,IF(Gruppe!$B$3=$C$1,C79,IF(Gruppe!$B$3=$D$1,D79,"F"))))</f>
        <v>0</v>
      </c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>
        <f>IF(Gruppe!$B$3=$A$1,A80,IF(Gruppe!$B$3=$B$1,B80,IF(Gruppe!$B$3=$C$1,C80,IF(Gruppe!$B$3=$D$1,D80,"F"))))</f>
        <v>0</v>
      </c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>
        <f>IF(Gruppe!$B$3=$A$1,A81,IF(Gruppe!$B$3=$B$1,B81,IF(Gruppe!$B$3=$C$1,C81,IF(Gruppe!$B$3=$D$1,D81,"F"))))</f>
        <v>0</v>
      </c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>
        <f>IF(Gruppe!$B$3=$A$1,A82,IF(Gruppe!$B$3=$B$1,B82,IF(Gruppe!$B$3=$C$1,C82,IF(Gruppe!$B$3=$D$1,D82,"F"))))</f>
        <v>0</v>
      </c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>
        <f>IF(Gruppe!$B$3=$A$1,A83,IF(Gruppe!$B$3=$B$1,B83,IF(Gruppe!$B$3=$C$1,C83,IF(Gruppe!$B$3=$D$1,D83,"F"))))</f>
        <v>0</v>
      </c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>
        <f>IF(Gruppe!$B$3=$A$1,A84,IF(Gruppe!$B$3=$B$1,B84,IF(Gruppe!$B$3=$C$1,C84,IF(Gruppe!$B$3=$D$1,D84,"F"))))</f>
        <v>0</v>
      </c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>
        <f>IF(Gruppe!$B$3=$A$1,A85,IF(Gruppe!$B$3=$B$1,B85,IF(Gruppe!$B$3=$C$1,C85,IF(Gruppe!$B$3=$D$1,D85,"F"))))</f>
        <v>0</v>
      </c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>
        <f>IF(Gruppe!$B$3=$A$1,A86,IF(Gruppe!$B$3=$B$1,B86,IF(Gruppe!$B$3=$C$1,C86,IF(Gruppe!$B$3=$D$1,D86,"F"))))</f>
        <v>0</v>
      </c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>
        <f>IF(Gruppe!$B$3=$A$1,A87,IF(Gruppe!$B$3=$B$1,B87,IF(Gruppe!$B$3=$C$1,C87,IF(Gruppe!$B$3=$D$1,D87,"F"))))</f>
        <v>0</v>
      </c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>
        <f>IF(Gruppe!$B$3=$A$1,A88,IF(Gruppe!$B$3=$B$1,B88,IF(Gruppe!$B$3=$C$1,C88,IF(Gruppe!$B$3=$D$1,D88,"F"))))</f>
        <v>0</v>
      </c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>
        <f>IF(Gruppe!$B$3=$A$1,A89,IF(Gruppe!$B$3=$B$1,B89,IF(Gruppe!$B$3=$C$1,C89,IF(Gruppe!$B$3=$D$1,D89,"F"))))</f>
        <v>0</v>
      </c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>
        <f>IF(Gruppe!$B$3=$A$1,A90,IF(Gruppe!$B$3=$B$1,B90,IF(Gruppe!$B$3=$C$1,C90,IF(Gruppe!$B$3=$D$1,D90,"F"))))</f>
        <v>0</v>
      </c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>
        <f>IF(Gruppe!$B$3=$A$1,A91,IF(Gruppe!$B$3=$B$1,B91,IF(Gruppe!$B$3=$C$1,C91,IF(Gruppe!$B$3=$D$1,D91,"F"))))</f>
        <v>0</v>
      </c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>
        <f>IF(Gruppe!$B$3=$A$1,A92,IF(Gruppe!$B$3=$B$1,B92,IF(Gruppe!$B$3=$C$1,C92,IF(Gruppe!$B$3=$D$1,D92,"F"))))</f>
        <v>0</v>
      </c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>
        <f>IF(Gruppe!$B$3=$A$1,A93,IF(Gruppe!$B$3=$B$1,B93,IF(Gruppe!$B$3=$C$1,C93,IF(Gruppe!$B$3=$D$1,D93,"F"))))</f>
        <v>0</v>
      </c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>
        <f>IF(Gruppe!$B$3=$A$1,A94,IF(Gruppe!$B$3=$B$1,B94,IF(Gruppe!$B$3=$C$1,C94,IF(Gruppe!$B$3=$D$1,D94,"F"))))</f>
        <v>0</v>
      </c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>
        <f>IF(Gruppe!$B$3=$A$1,A95,IF(Gruppe!$B$3=$B$1,B95,IF(Gruppe!$B$3=$C$1,C95,IF(Gruppe!$B$3=$D$1,D95,"F"))))</f>
        <v>0</v>
      </c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>
        <f>IF(Gruppe!$B$3=$A$1,A96,IF(Gruppe!$B$3=$B$1,B96,IF(Gruppe!$B$3=$C$1,C96,IF(Gruppe!$B$3=$D$1,D96,"F"))))</f>
        <v>0</v>
      </c>
      <c r="I96" s="2"/>
      <c r="J96" s="2"/>
      <c r="K96" s="2"/>
    </row>
    <row r="97" spans="1:11" ht="15">
      <c r="A97" s="2"/>
      <c r="B97" s="2"/>
      <c r="C97" s="2"/>
      <c r="D97" s="2"/>
      <c r="E97" s="2"/>
      <c r="F97" s="36"/>
      <c r="G97" s="36"/>
      <c r="H97" s="2">
        <f>IF(Gruppe!$B$3=$A$1,A97,IF(Gruppe!$B$3=$B$1,B97,IF(Gruppe!$B$3=$C$1,C97,IF(Gruppe!$B$3=$D$1,D97,"F"))))</f>
        <v>0</v>
      </c>
      <c r="I97" s="36"/>
      <c r="J97" s="36"/>
      <c r="K97" s="2"/>
    </row>
    <row r="98" spans="1:11" ht="15">
      <c r="A98" s="2"/>
      <c r="B98" s="2"/>
      <c r="C98" s="2"/>
      <c r="D98" s="2"/>
      <c r="E98" s="2"/>
      <c r="F98" s="36"/>
      <c r="G98" s="37"/>
      <c r="H98" s="2">
        <f>IF(Gruppe!$B$3=$A$1,A98,IF(Gruppe!$B$3=$B$1,B98,IF(Gruppe!$B$3=$C$1,C98,IF(Gruppe!$B$3=$D$1,D98,"F"))))</f>
        <v>0</v>
      </c>
      <c r="I98" s="37"/>
      <c r="J98" s="36"/>
      <c r="K98" s="2"/>
    </row>
    <row r="99" spans="1:11" ht="15">
      <c r="A99" s="2"/>
      <c r="B99" s="2"/>
      <c r="C99" s="2"/>
      <c r="D99" s="2"/>
      <c r="E99" s="2"/>
      <c r="F99" s="36"/>
      <c r="G99" s="37"/>
      <c r="H99" s="2">
        <f>IF(Gruppe!$B$3=$A$1,A99,IF(Gruppe!$B$3=$B$1,B99,IF(Gruppe!$B$3=$C$1,C99,IF(Gruppe!$B$3=$D$1,D99,"F"))))</f>
        <v>0</v>
      </c>
      <c r="I99" s="37"/>
      <c r="J99" s="36"/>
      <c r="K99" s="36"/>
    </row>
    <row r="100" spans="1:11" ht="15">
      <c r="A100" s="2"/>
      <c r="B100" s="2"/>
      <c r="C100" s="2"/>
      <c r="D100" s="2"/>
      <c r="E100" s="2"/>
      <c r="F100" s="36"/>
      <c r="G100" s="36"/>
      <c r="H100" s="2">
        <f>IF(Gruppe!$B$3=$A$1,A100,IF(Gruppe!$B$3=$B$1,B100,IF(Gruppe!$B$3=$C$1,C100,IF(Gruppe!$B$3=$D$1,D100,"F"))))</f>
        <v>0</v>
      </c>
      <c r="I100" s="37"/>
      <c r="J100" s="36"/>
      <c r="K100" s="2"/>
    </row>
    <row r="101" spans="1:11" ht="15">
      <c r="A101" s="2"/>
      <c r="B101" s="2"/>
      <c r="C101" s="2"/>
      <c r="D101" s="2"/>
      <c r="E101" s="2"/>
      <c r="F101" s="36"/>
      <c r="G101" s="36"/>
      <c r="H101" s="2">
        <f>IF(Gruppe!$B$3=$A$1,A101,IF(Gruppe!$B$3=$B$1,B101,IF(Gruppe!$B$3=$C$1,C101,IF(Gruppe!$B$3=$D$1,D101,"F"))))</f>
        <v>0</v>
      </c>
      <c r="I101" s="36"/>
      <c r="J101" s="36"/>
      <c r="K101" s="2"/>
    </row>
    <row r="102" spans="1:11" ht="15">
      <c r="A102" s="2"/>
      <c r="B102" s="2"/>
      <c r="C102" s="2"/>
      <c r="D102" s="2"/>
      <c r="E102" s="2"/>
      <c r="F102" s="36"/>
      <c r="G102" s="37"/>
      <c r="H102" s="2">
        <f>IF(Gruppe!$B$3=$A$1,A102,IF(Gruppe!$B$3=$B$1,B102,IF(Gruppe!$B$3=$C$1,C102,IF(Gruppe!$B$3=$D$1,D102,"F"))))</f>
        <v>0</v>
      </c>
      <c r="I102" s="37"/>
      <c r="J102" s="36"/>
      <c r="K102" s="2"/>
    </row>
    <row r="103" spans="1:11" ht="15">
      <c r="A103" s="2"/>
      <c r="B103" s="2"/>
      <c r="C103" s="2"/>
      <c r="D103" s="2"/>
      <c r="E103" s="2"/>
      <c r="F103" s="36"/>
      <c r="G103" s="37"/>
      <c r="H103" s="2">
        <f>IF(Gruppe!$B$3=$A$1,A103,IF(Gruppe!$B$3=$B$1,B103,IF(Gruppe!$B$3=$C$1,C103,IF(Gruppe!$B$3=$D$1,D103,"F"))))</f>
        <v>0</v>
      </c>
      <c r="I103" s="37"/>
      <c r="J103" s="36"/>
      <c r="K103" s="2"/>
    </row>
    <row r="104" spans="1:11" ht="15">
      <c r="A104" s="2"/>
      <c r="B104" s="2"/>
      <c r="C104" s="2"/>
      <c r="D104" s="2"/>
      <c r="E104" s="2"/>
      <c r="F104" s="36"/>
      <c r="G104" s="37"/>
      <c r="H104" s="2">
        <f>IF(Gruppe!$B$3=$A$1,A104,IF(Gruppe!$B$3=$B$1,B104,IF(Gruppe!$B$3=$C$1,C104,IF(Gruppe!$B$3=$D$1,D104,"F"))))</f>
        <v>0</v>
      </c>
      <c r="I104" s="37"/>
      <c r="J104" s="36"/>
      <c r="K104" s="2"/>
    </row>
    <row r="105" spans="1:11" ht="15">
      <c r="A105" s="2"/>
      <c r="B105" s="2"/>
      <c r="C105" s="2"/>
      <c r="D105" s="2"/>
      <c r="E105" s="2"/>
      <c r="F105" s="36"/>
      <c r="G105" s="37"/>
      <c r="H105" s="2">
        <f>IF(Gruppe!$B$3=$A$1,A105,IF(Gruppe!$B$3=$B$1,B105,IF(Gruppe!$B$3=$C$1,C105,IF(Gruppe!$B$3=$D$1,D105,"F"))))</f>
        <v>0</v>
      </c>
      <c r="I105" s="37"/>
      <c r="J105" s="36"/>
      <c r="K105" s="2"/>
    </row>
    <row r="106" spans="1:11" ht="15">
      <c r="A106" s="2"/>
      <c r="B106" s="2"/>
      <c r="C106" s="2"/>
      <c r="D106" s="2"/>
      <c r="E106" s="2"/>
      <c r="F106" s="36"/>
      <c r="G106" s="37"/>
      <c r="H106" s="2">
        <f>IF(Gruppe!$B$3=$A$1,A106,IF(Gruppe!$B$3=$B$1,B106,IF(Gruppe!$B$3=$C$1,C106,IF(Gruppe!$B$3=$D$1,D106,"F"))))</f>
        <v>0</v>
      </c>
      <c r="I106" s="37"/>
      <c r="J106" s="36"/>
      <c r="K106" s="2"/>
    </row>
    <row r="107" spans="1:11" ht="15">
      <c r="A107" s="2"/>
      <c r="B107" s="2"/>
      <c r="C107" s="2"/>
      <c r="D107" s="2"/>
      <c r="E107" s="2"/>
      <c r="F107" s="36"/>
      <c r="G107" s="37"/>
      <c r="H107" s="2">
        <f>IF(Gruppe!$B$3=$A$1,A107,IF(Gruppe!$B$3=$B$1,B107,IF(Gruppe!$B$3=$C$1,C107,IF(Gruppe!$B$3=$D$1,D107,"F"))))</f>
        <v>0</v>
      </c>
      <c r="I107" s="37"/>
      <c r="J107" s="36"/>
      <c r="K107" s="2"/>
    </row>
    <row r="108" spans="1:11" ht="30">
      <c r="A108" s="36" t="s">
        <v>38</v>
      </c>
      <c r="B108" s="36" t="s">
        <v>191</v>
      </c>
      <c r="C108" s="36" t="s">
        <v>191</v>
      </c>
      <c r="D108" s="36" t="s">
        <v>191</v>
      </c>
      <c r="E108" s="36"/>
      <c r="F108" s="36"/>
      <c r="G108" s="37"/>
      <c r="H108" s="2" t="str">
        <f>IF(Gruppe!$B$3=$A$1,A108,IF(Gruppe!$B$3=$B$1,B108,IF(Gruppe!$B$3=$C$1,C108,IF(Gruppe!$B$3=$D$1,D108,"F"))))</f>
        <v>AR_Argentina</v>
      </c>
      <c r="I108" s="37"/>
      <c r="J108" s="36"/>
      <c r="K108" s="2"/>
    </row>
    <row r="109" spans="1:11" ht="30">
      <c r="A109" s="36" t="s">
        <v>39</v>
      </c>
      <c r="B109" s="36" t="s">
        <v>249</v>
      </c>
      <c r="C109" s="36" t="s">
        <v>249</v>
      </c>
      <c r="D109" s="36" t="s">
        <v>192</v>
      </c>
      <c r="E109" s="36"/>
      <c r="F109" s="36"/>
      <c r="G109" s="37"/>
      <c r="H109" s="2" t="str">
        <f>IF(Gruppe!$B$3=$A$1,A109,IF(Gruppe!$B$3=$B$1,B109,IF(Gruppe!$B$3=$C$1,C109,IF(Gruppe!$B$3=$D$1,D109,"F"))))</f>
        <v>AU_Australia</v>
      </c>
      <c r="I109" s="37"/>
      <c r="J109" s="36"/>
      <c r="K109" s="2"/>
    </row>
    <row r="110" spans="1:11" ht="15">
      <c r="A110" s="36" t="s">
        <v>40</v>
      </c>
      <c r="B110" s="36" t="s">
        <v>250</v>
      </c>
      <c r="C110" s="36" t="s">
        <v>193</v>
      </c>
      <c r="D110" s="36" t="s">
        <v>193</v>
      </c>
      <c r="E110" s="36"/>
      <c r="F110" s="36"/>
      <c r="G110" s="37"/>
      <c r="H110" s="2" t="str">
        <f>IF(Gruppe!$B$3=$A$1,A110,IF(Gruppe!$B$3=$B$1,B110,IF(Gruppe!$B$3=$C$1,C110,IF(Gruppe!$B$3=$D$1,D110,"F"))))</f>
        <v>BE_Belgium</v>
      </c>
      <c r="I110" s="37"/>
      <c r="J110" s="36"/>
      <c r="K110" s="2"/>
    </row>
    <row r="111" spans="1:11" ht="30">
      <c r="A111" s="36" t="s">
        <v>41</v>
      </c>
      <c r="B111" s="36" t="s">
        <v>251</v>
      </c>
      <c r="C111" s="36" t="s">
        <v>376</v>
      </c>
      <c r="D111" s="36" t="s">
        <v>194</v>
      </c>
      <c r="E111" s="36"/>
      <c r="F111" s="36"/>
      <c r="G111" s="37"/>
      <c r="H111" s="2" t="str">
        <f>IF(Gruppe!$B$3=$A$1,A111,IF(Gruppe!$B$3=$B$1,B111,IF(Gruppe!$B$3=$C$1,C111,IF(Gruppe!$B$3=$D$1,D111,"F"))))</f>
        <v>BO_Bolvia</v>
      </c>
      <c r="I111" s="37"/>
      <c r="J111" s="36"/>
      <c r="K111" s="2"/>
    </row>
    <row r="112" spans="1:11" ht="30">
      <c r="A112" s="36" t="s">
        <v>42</v>
      </c>
      <c r="B112" s="36" t="s">
        <v>252</v>
      </c>
      <c r="C112" s="36" t="s">
        <v>195</v>
      </c>
      <c r="D112" s="36" t="s">
        <v>195</v>
      </c>
      <c r="E112" s="36"/>
      <c r="F112" s="36"/>
      <c r="G112" s="37"/>
      <c r="H112" s="2" t="str">
        <f>IF(Gruppe!$B$3=$A$1,A112,IF(Gruppe!$B$3=$B$1,B112,IF(Gruppe!$B$3=$C$1,C112,IF(Gruppe!$B$3=$D$1,D112,"F"))))</f>
        <v>BR_Brazil</v>
      </c>
      <c r="I112" s="37"/>
      <c r="J112" s="36"/>
      <c r="K112" s="2"/>
    </row>
    <row r="113" spans="1:11" ht="15">
      <c r="A113" s="36" t="s">
        <v>43</v>
      </c>
      <c r="B113" s="36" t="s">
        <v>43</v>
      </c>
      <c r="C113" s="36" t="s">
        <v>43</v>
      </c>
      <c r="D113" s="36" t="s">
        <v>43</v>
      </c>
      <c r="E113" s="36"/>
      <c r="F113" s="36"/>
      <c r="G113" s="37"/>
      <c r="H113" s="2" t="str">
        <f>IF(Gruppe!$B$3=$A$1,A113,IF(Gruppe!$B$3=$B$1,B113,IF(Gruppe!$B$3=$C$1,C113,IF(Gruppe!$B$3=$D$1,D113,"F"))))</f>
        <v>BI_Burundi</v>
      </c>
      <c r="I113" s="37"/>
      <c r="J113" s="36"/>
      <c r="K113" s="2"/>
    </row>
    <row r="114" spans="1:11" ht="15">
      <c r="A114" s="36" t="s">
        <v>44</v>
      </c>
      <c r="B114" s="36" t="s">
        <v>44</v>
      </c>
      <c r="C114" s="36" t="s">
        <v>44</v>
      </c>
      <c r="D114" s="36" t="s">
        <v>44</v>
      </c>
      <c r="E114" s="36"/>
      <c r="F114" s="36"/>
      <c r="G114" s="36"/>
      <c r="H114" s="2" t="str">
        <f>IF(Gruppe!$B$3=$A$1,A114,IF(Gruppe!$B$3=$B$1,B114,IF(Gruppe!$B$3=$C$1,C114,IF(Gruppe!$B$3=$D$1,D114,"F"))))</f>
        <v>CL_Chile</v>
      </c>
      <c r="I114" s="36"/>
      <c r="J114" s="36"/>
      <c r="K114" s="2"/>
    </row>
    <row r="115" spans="1:11" ht="30">
      <c r="A115" s="36" t="s">
        <v>45</v>
      </c>
      <c r="B115" s="36" t="s">
        <v>45</v>
      </c>
      <c r="C115" s="36" t="s">
        <v>45</v>
      </c>
      <c r="D115" s="36" t="s">
        <v>45</v>
      </c>
      <c r="E115" s="36"/>
      <c r="F115" s="36"/>
      <c r="G115" s="36"/>
      <c r="H115" s="2" t="str">
        <f>IF(Gruppe!$B$3=$A$1,A115,IF(Gruppe!$B$3=$B$1,B115,IF(Gruppe!$B$3=$C$1,C115,IF(Gruppe!$B$3=$D$1,D115,"F"))))</f>
        <v>CR_Costa Rica</v>
      </c>
      <c r="I115" s="36"/>
      <c r="J115" s="36"/>
      <c r="K115" s="2"/>
    </row>
    <row r="116" spans="1:11" ht="30">
      <c r="A116" s="36" t="s">
        <v>46</v>
      </c>
      <c r="B116" s="36" t="s">
        <v>253</v>
      </c>
      <c r="C116" s="36" t="s">
        <v>377</v>
      </c>
      <c r="D116" s="36" t="s">
        <v>196</v>
      </c>
      <c r="E116" s="36"/>
      <c r="F116" s="36"/>
      <c r="G116" s="37"/>
      <c r="H116" s="2" t="str">
        <f>IF(Gruppe!$B$3=$A$1,A116,IF(Gruppe!$B$3=$B$1,B116,IF(Gruppe!$B$3=$C$1,C116,IF(Gruppe!$B$3=$D$1,D116,"F"))))</f>
        <v>DE_Germany</v>
      </c>
      <c r="I116" s="37"/>
      <c r="J116" s="36"/>
      <c r="K116" s="2"/>
    </row>
    <row r="117" spans="1:11" ht="45">
      <c r="A117" s="36" t="s">
        <v>47</v>
      </c>
      <c r="B117" s="36" t="s">
        <v>254</v>
      </c>
      <c r="C117" s="36" t="s">
        <v>197</v>
      </c>
      <c r="D117" s="36" t="s">
        <v>197</v>
      </c>
      <c r="E117" s="36"/>
      <c r="F117" s="36"/>
      <c r="G117" s="37"/>
      <c r="H117" s="2" t="str">
        <f>IF(Gruppe!$B$3=$A$1,A117,IF(Gruppe!$B$3=$B$1,B117,IF(Gruppe!$B$3=$C$1,C117,IF(Gruppe!$B$3=$D$1,D117,"F"))))</f>
        <v>DO_Dominican Republic</v>
      </c>
      <c r="I117" s="37"/>
      <c r="J117" s="36"/>
      <c r="K117" s="2"/>
    </row>
    <row r="118" spans="1:11" ht="30">
      <c r="A118" s="36" t="s">
        <v>48</v>
      </c>
      <c r="B118" s="36" t="s">
        <v>255</v>
      </c>
      <c r="C118" s="36" t="s">
        <v>198</v>
      </c>
      <c r="D118" s="36" t="s">
        <v>198</v>
      </c>
      <c r="E118" s="36"/>
      <c r="F118" s="36"/>
      <c r="G118" s="37"/>
      <c r="H118" s="2" t="str">
        <f>IF(Gruppe!$B$3=$A$1,A118,IF(Gruppe!$B$3=$B$1,B118,IF(Gruppe!$B$3=$C$1,C118,IF(Gruppe!$B$3=$D$1,D118,"F"))))</f>
        <v>CD_ Congo</v>
      </c>
      <c r="I118" s="37"/>
      <c r="J118" s="36"/>
      <c r="K118" s="2"/>
    </row>
    <row r="119" spans="1:11" ht="15">
      <c r="A119" s="36" t="s">
        <v>49</v>
      </c>
      <c r="B119" s="36" t="s">
        <v>49</v>
      </c>
      <c r="C119" s="36" t="s">
        <v>49</v>
      </c>
      <c r="D119" s="36" t="s">
        <v>199</v>
      </c>
      <c r="E119" s="36"/>
      <c r="F119" s="36"/>
      <c r="G119" s="37"/>
      <c r="H119" s="2" t="str">
        <f>IF(Gruppe!$B$3=$A$1,A119,IF(Gruppe!$B$3=$B$1,B119,IF(Gruppe!$B$3=$C$1,C119,IF(Gruppe!$B$3=$D$1,D119,"F"))))</f>
        <v>EC_Ecuador</v>
      </c>
      <c r="I119" s="37"/>
      <c r="J119" s="36"/>
      <c r="K119" s="2"/>
    </row>
    <row r="120" spans="1:11" ht="30">
      <c r="A120" s="36" t="s">
        <v>50</v>
      </c>
      <c r="B120" s="36" t="s">
        <v>50</v>
      </c>
      <c r="C120" s="36" t="s">
        <v>50</v>
      </c>
      <c r="D120" s="36" t="s">
        <v>50</v>
      </c>
      <c r="E120" s="36"/>
      <c r="F120" s="36"/>
      <c r="G120" s="36"/>
      <c r="H120" s="2" t="str">
        <f>IF(Gruppe!$B$3=$A$1,A120,IF(Gruppe!$B$3=$B$1,B120,IF(Gruppe!$B$3=$C$1,C120,IF(Gruppe!$B$3=$D$1,D120,"F"))))</f>
        <v>SV_El Salvador</v>
      </c>
      <c r="I120" s="36"/>
      <c r="J120" s="36"/>
      <c r="K120" s="2"/>
    </row>
    <row r="121" spans="1:11" ht="30">
      <c r="A121" s="36" t="s">
        <v>51</v>
      </c>
      <c r="B121" s="36" t="s">
        <v>256</v>
      </c>
      <c r="C121" s="36" t="s">
        <v>378</v>
      </c>
      <c r="D121" s="36" t="s">
        <v>200</v>
      </c>
      <c r="E121" s="36"/>
      <c r="F121" s="36"/>
      <c r="G121" s="37"/>
      <c r="H121" s="2" t="str">
        <f>IF(Gruppe!$B$3=$A$1,A121,IF(Gruppe!$B$3=$B$1,B121,IF(Gruppe!$B$3=$C$1,C121,IF(Gruppe!$B$3=$D$1,D121,"F"))))</f>
        <v>FR_France</v>
      </c>
      <c r="I121" s="37"/>
      <c r="J121" s="36"/>
      <c r="K121" s="2"/>
    </row>
    <row r="122" spans="1:11" ht="30">
      <c r="A122" s="36" t="s">
        <v>278</v>
      </c>
      <c r="B122" s="36" t="s">
        <v>257</v>
      </c>
      <c r="C122" s="36" t="s">
        <v>297</v>
      </c>
      <c r="D122" s="36" t="s">
        <v>298</v>
      </c>
      <c r="E122" s="36"/>
      <c r="F122" s="36"/>
      <c r="G122" s="37"/>
      <c r="H122" s="2" t="str">
        <f>IF(Gruppe!$B$3=$A$1,A122,IF(Gruppe!$B$3=$B$1,B122,IF(Gruppe!$B$3=$C$1,C122,IF(Gruppe!$B$3=$D$1,D122,"F"))))</f>
        <v>IN_India</v>
      </c>
      <c r="I122" s="37"/>
      <c r="J122" s="36"/>
      <c r="K122" s="2"/>
    </row>
    <row r="123" spans="1:11" ht="15">
      <c r="A123" s="36" t="s">
        <v>52</v>
      </c>
      <c r="B123" s="36" t="s">
        <v>258</v>
      </c>
      <c r="C123" s="36" t="s">
        <v>257</v>
      </c>
      <c r="D123" s="36" t="s">
        <v>201</v>
      </c>
      <c r="E123" s="36"/>
      <c r="F123" s="36"/>
      <c r="G123" s="37"/>
      <c r="H123" s="2" t="str">
        <f>IF(Gruppe!$B$3=$A$1,A123,IF(Gruppe!$B$3=$B$1,B123,IF(Gruppe!$B$3=$C$1,C123,IF(Gruppe!$B$3=$D$1,D123,"F"))))</f>
        <v>IE_Ireland</v>
      </c>
      <c r="I123" s="37"/>
      <c r="J123" s="36"/>
      <c r="K123" s="2"/>
    </row>
    <row r="124" spans="1:11" ht="15">
      <c r="A124" s="36" t="s">
        <v>53</v>
      </c>
      <c r="B124" s="36" t="s">
        <v>259</v>
      </c>
      <c r="C124" s="36" t="s">
        <v>202</v>
      </c>
      <c r="D124" s="36" t="s">
        <v>202</v>
      </c>
      <c r="E124" s="36"/>
      <c r="F124" s="36"/>
      <c r="G124" s="37"/>
      <c r="H124" s="2" t="str">
        <f>IF(Gruppe!$B$3=$A$1,A124,IF(Gruppe!$B$3=$B$1,B124,IF(Gruppe!$B$3=$C$1,C124,IF(Gruppe!$B$3=$D$1,D124,"F"))))</f>
        <v>IT_Italy</v>
      </c>
      <c r="I124" s="37"/>
      <c r="J124" s="36"/>
      <c r="K124" s="2"/>
    </row>
    <row r="125" spans="1:11" ht="15">
      <c r="A125" s="36" t="s">
        <v>54</v>
      </c>
      <c r="B125" s="36" t="s">
        <v>260</v>
      </c>
      <c r="C125" s="36" t="s">
        <v>379</v>
      </c>
      <c r="D125" s="36" t="s">
        <v>203</v>
      </c>
      <c r="E125" s="36"/>
      <c r="F125" s="36"/>
      <c r="G125" s="37"/>
      <c r="H125" s="2" t="str">
        <f>IF(Gruppe!$B$3=$A$1,A125,IF(Gruppe!$B$3=$B$1,B125,IF(Gruppe!$B$3=$C$1,C125,IF(Gruppe!$B$3=$D$1,D125,"F"))))</f>
        <v>KE_Kenya</v>
      </c>
      <c r="I125" s="37"/>
      <c r="J125" s="36"/>
      <c r="K125" s="2"/>
    </row>
    <row r="126" spans="1:11" ht="30">
      <c r="A126" s="36" t="s">
        <v>55</v>
      </c>
      <c r="B126" s="36" t="s">
        <v>261</v>
      </c>
      <c r="C126" s="36" t="s">
        <v>55</v>
      </c>
      <c r="D126" s="36" t="s">
        <v>204</v>
      </c>
      <c r="E126" s="36"/>
      <c r="F126" s="36"/>
      <c r="G126" s="37"/>
      <c r="H126" s="2" t="str">
        <f>IF(Gruppe!$B$3=$A$1,A126,IF(Gruppe!$B$3=$B$1,B126,IF(Gruppe!$B$3=$C$1,C126,IF(Gruppe!$B$3=$D$1,D126,"F"))))</f>
        <v>CO_Colombia</v>
      </c>
      <c r="I126" s="37"/>
      <c r="J126" s="36"/>
      <c r="K126" s="2"/>
    </row>
    <row r="127" spans="1:11" ht="30">
      <c r="A127" s="36" t="s">
        <v>56</v>
      </c>
      <c r="B127" s="36" t="s">
        <v>262</v>
      </c>
      <c r="C127" s="36" t="s">
        <v>261</v>
      </c>
      <c r="D127" s="36" t="s">
        <v>205</v>
      </c>
      <c r="E127" s="36"/>
      <c r="F127" s="36"/>
      <c r="G127" s="37"/>
      <c r="H127" s="2" t="str">
        <f>IF(Gruppe!$B$3=$A$1,A127,IF(Gruppe!$B$3=$B$1,B127,IF(Gruppe!$B$3=$C$1,C127,IF(Gruppe!$B$3=$D$1,D127,"F"))))</f>
        <v>HR_Croatia</v>
      </c>
      <c r="I127" s="37"/>
      <c r="J127" s="36"/>
      <c r="K127" s="2"/>
    </row>
    <row r="128" spans="1:11" ht="30">
      <c r="A128" s="36" t="s">
        <v>57</v>
      </c>
      <c r="B128" s="36" t="s">
        <v>207</v>
      </c>
      <c r="C128" s="36" t="s">
        <v>380</v>
      </c>
      <c r="D128" s="36" t="s">
        <v>206</v>
      </c>
      <c r="E128" s="36"/>
      <c r="F128" s="36"/>
      <c r="G128" s="37"/>
      <c r="H128" s="2" t="str">
        <f>IF(Gruppe!$B$3=$A$1,A128,IF(Gruppe!$B$3=$B$1,B128,IF(Gruppe!$B$3=$C$1,C128,IF(Gruppe!$B$3=$D$1,D128,"F"))))</f>
        <v>CU_Cuba</v>
      </c>
      <c r="I128" s="37"/>
      <c r="J128" s="36"/>
      <c r="K128" s="2"/>
    </row>
    <row r="129" spans="1:11" ht="15">
      <c r="A129" s="36" t="s">
        <v>58</v>
      </c>
      <c r="B129" s="36" t="s">
        <v>263</v>
      </c>
      <c r="C129" s="36" t="s">
        <v>207</v>
      </c>
      <c r="D129" s="36" t="s">
        <v>207</v>
      </c>
      <c r="E129" s="36"/>
      <c r="F129" s="36"/>
      <c r="G129" s="37"/>
      <c r="H129" s="2" t="str">
        <f>IF(Gruppe!$B$3=$A$1,A129,IF(Gruppe!$B$3=$B$1,B129,IF(Gruppe!$B$3=$C$1,C129,IF(Gruppe!$B$3=$D$1,D129,"F"))))</f>
        <v>MX_Mexico</v>
      </c>
      <c r="I129" s="37"/>
      <c r="J129" s="36"/>
      <c r="K129" s="2"/>
    </row>
    <row r="130" spans="1:11" ht="30">
      <c r="A130" s="36" t="s">
        <v>59</v>
      </c>
      <c r="B130" s="36" t="s">
        <v>264</v>
      </c>
      <c r="C130" s="36" t="s">
        <v>381</v>
      </c>
      <c r="D130" s="36" t="s">
        <v>208</v>
      </c>
      <c r="E130" s="36"/>
      <c r="F130" s="36"/>
      <c r="G130" s="37"/>
      <c r="H130" s="2" t="str">
        <f>IF(Gruppe!$B$3=$A$1,A130,IF(Gruppe!$B$3=$B$1,B130,IF(Gruppe!$B$3=$C$1,C130,IF(Gruppe!$B$3=$D$1,D130,"F"))))</f>
        <v>NZ_New Zealand</v>
      </c>
      <c r="I130" s="37"/>
      <c r="J130" s="36"/>
      <c r="K130" s="2"/>
    </row>
    <row r="131" spans="1:11" ht="30">
      <c r="A131" s="36" t="s">
        <v>60</v>
      </c>
      <c r="B131" s="36" t="s">
        <v>61</v>
      </c>
      <c r="C131" s="36" t="s">
        <v>382</v>
      </c>
      <c r="D131" s="36" t="s">
        <v>209</v>
      </c>
      <c r="E131" s="36"/>
      <c r="F131" s="36"/>
      <c r="G131" s="37"/>
      <c r="H131" s="2" t="str">
        <f>IF(Gruppe!$B$3=$A$1,A131,IF(Gruppe!$B$3=$B$1,B131,IF(Gruppe!$B$3=$C$1,C131,IF(Gruppe!$B$3=$D$1,D131,"F"))))</f>
        <v>NG_Nigeria</v>
      </c>
      <c r="I131" s="37"/>
      <c r="J131" s="36"/>
      <c r="K131" s="2"/>
    </row>
    <row r="132" spans="1:11" ht="15">
      <c r="A132" s="36" t="s">
        <v>61</v>
      </c>
      <c r="B132" s="36" t="s">
        <v>265</v>
      </c>
      <c r="C132" s="36" t="s">
        <v>61</v>
      </c>
      <c r="D132" s="36" t="s">
        <v>210</v>
      </c>
      <c r="E132" s="36"/>
      <c r="F132" s="36"/>
      <c r="G132" s="37"/>
      <c r="H132" s="2" t="str">
        <f>IF(Gruppe!$B$3=$A$1,A132,IF(Gruppe!$B$3=$B$1,B132,IF(Gruppe!$B$3=$C$1,C132,IF(Gruppe!$B$3=$D$1,D132,"F"))))</f>
        <v>AT_Austria</v>
      </c>
      <c r="I132" s="37"/>
      <c r="J132" s="36"/>
      <c r="K132" s="2"/>
    </row>
    <row r="133" spans="1:11" ht="30">
      <c r="A133" s="36" t="s">
        <v>62</v>
      </c>
      <c r="B133" s="36" t="s">
        <v>63</v>
      </c>
      <c r="C133" s="36" t="s">
        <v>265</v>
      </c>
      <c r="D133" s="36" t="s">
        <v>211</v>
      </c>
      <c r="E133" s="36"/>
      <c r="F133" s="37"/>
      <c r="G133" s="37"/>
      <c r="H133" s="2" t="str">
        <f>IF(Gruppe!$B$3=$A$1,A133,IF(Gruppe!$B$3=$B$1,B133,IF(Gruppe!$B$3=$C$1,C133,IF(Gruppe!$B$3=$D$1,D133,"F"))))</f>
        <v>PA_Panama</v>
      </c>
      <c r="I133" s="36"/>
      <c r="J133" s="36"/>
      <c r="K133" s="2"/>
    </row>
    <row r="134" spans="1:11" ht="30">
      <c r="A134" s="36" t="s">
        <v>63</v>
      </c>
      <c r="B134" s="36" t="s">
        <v>64</v>
      </c>
      <c r="C134" s="36" t="s">
        <v>212</v>
      </c>
      <c r="D134" s="36" t="s">
        <v>212</v>
      </c>
      <c r="E134" s="36"/>
      <c r="F134" s="36"/>
      <c r="G134" s="37"/>
      <c r="H134" s="2" t="str">
        <f>IF(Gruppe!$B$3=$A$1,A134,IF(Gruppe!$B$3=$B$1,B134,IF(Gruppe!$B$3=$C$1,C134,IF(Gruppe!$B$3=$D$1,D134,"F"))))</f>
        <v>PY_Paraguay</v>
      </c>
      <c r="I134" s="37"/>
      <c r="J134" s="36"/>
      <c r="K134" s="2"/>
    </row>
    <row r="135" spans="1:11" ht="30">
      <c r="A135" s="36" t="s">
        <v>64</v>
      </c>
      <c r="B135" s="36" t="s">
        <v>65</v>
      </c>
      <c r="C135" s="36" t="s">
        <v>64</v>
      </c>
      <c r="D135" s="36" t="s">
        <v>213</v>
      </c>
      <c r="E135" s="36"/>
      <c r="F135" s="36"/>
      <c r="G135" s="37"/>
      <c r="H135" s="2" t="str">
        <f>IF(Gruppe!$B$3=$A$1,A135,IF(Gruppe!$B$3=$B$1,B135,IF(Gruppe!$B$3=$C$1,C135,IF(Gruppe!$B$3=$D$1,D135,"F"))))</f>
        <v>PE_Peru</v>
      </c>
      <c r="I135" s="37"/>
      <c r="J135" s="36"/>
      <c r="K135" s="2"/>
    </row>
    <row r="136" spans="1:11" ht="30">
      <c r="A136" s="36" t="s">
        <v>65</v>
      </c>
      <c r="B136" s="36" t="s">
        <v>266</v>
      </c>
      <c r="C136" s="36" t="s">
        <v>383</v>
      </c>
      <c r="D136" s="36" t="s">
        <v>65</v>
      </c>
      <c r="E136" s="36"/>
      <c r="F136" s="36"/>
      <c r="G136" s="37"/>
      <c r="H136" s="2" t="str">
        <f>IF(Gruppe!$B$3=$A$1,A136,IF(Gruppe!$B$3=$B$1,B136,IF(Gruppe!$B$3=$C$1,C136,IF(Gruppe!$B$3=$D$1,D136,"F"))))</f>
        <v>PH_Philippines</v>
      </c>
      <c r="I136" s="37"/>
      <c r="J136" s="36"/>
      <c r="K136" s="2"/>
    </row>
    <row r="137" spans="1:11" ht="30">
      <c r="A137" s="36" t="s">
        <v>66</v>
      </c>
      <c r="B137" s="36" t="s">
        <v>267</v>
      </c>
      <c r="C137" s="36" t="s">
        <v>214</v>
      </c>
      <c r="D137" s="36" t="s">
        <v>214</v>
      </c>
      <c r="E137" s="36"/>
      <c r="F137" s="36"/>
      <c r="G137" s="37"/>
      <c r="H137" s="2" t="str">
        <f>IF(Gruppe!$B$3=$A$1,A137,IF(Gruppe!$B$3=$B$1,B137,IF(Gruppe!$B$3=$C$1,C137,IF(Gruppe!$B$3=$D$1,D137,"F"))))</f>
        <v>PL_Poland</v>
      </c>
      <c r="I137" s="37"/>
      <c r="J137" s="36"/>
      <c r="K137" s="2"/>
    </row>
    <row r="138" spans="1:11" ht="30">
      <c r="A138" s="36" t="s">
        <v>67</v>
      </c>
      <c r="B138" s="36" t="s">
        <v>68</v>
      </c>
      <c r="C138" s="36" t="s">
        <v>384</v>
      </c>
      <c r="D138" s="36" t="s">
        <v>215</v>
      </c>
      <c r="E138" s="36"/>
      <c r="F138" s="36"/>
      <c r="G138" s="36"/>
      <c r="H138" s="2" t="str">
        <f>IF(Gruppe!$B$3=$A$1,A138,IF(Gruppe!$B$3=$B$1,B138,IF(Gruppe!$B$3=$C$1,C138,IF(Gruppe!$B$3=$D$1,D138,"F"))))</f>
        <v>PT_Portugal</v>
      </c>
      <c r="I138" s="37"/>
      <c r="J138" s="36"/>
      <c r="K138" s="2"/>
    </row>
    <row r="139" spans="1:11" ht="30">
      <c r="A139" s="36" t="s">
        <v>68</v>
      </c>
      <c r="B139" s="36" t="s">
        <v>69</v>
      </c>
      <c r="C139" s="36" t="s">
        <v>68</v>
      </c>
      <c r="D139" s="36" t="s">
        <v>68</v>
      </c>
      <c r="E139" s="36"/>
      <c r="F139" s="36"/>
      <c r="G139" s="37"/>
      <c r="H139" s="2" t="str">
        <f>IF(Gruppe!$B$3=$A$1,A139,IF(Gruppe!$B$3=$B$1,B139,IF(Gruppe!$B$3=$C$1,C139,IF(Gruppe!$B$3=$D$1,D139,"F"))))</f>
        <v>PR_Puerto Rico</v>
      </c>
      <c r="I139" s="37"/>
      <c r="J139" s="36"/>
      <c r="K139" s="2"/>
    </row>
    <row r="140" spans="1:11" ht="30">
      <c r="A140" s="36" t="s">
        <v>69</v>
      </c>
      <c r="B140" s="36" t="s">
        <v>268</v>
      </c>
      <c r="C140" s="36" t="s">
        <v>69</v>
      </c>
      <c r="D140" s="36" t="s">
        <v>216</v>
      </c>
      <c r="E140" s="36"/>
      <c r="F140" s="36"/>
      <c r="G140" s="37"/>
      <c r="H140" s="2" t="str">
        <f>IF(Gruppe!$B$3=$A$1,A140,IF(Gruppe!$B$3=$B$1,B140,IF(Gruppe!$B$3=$C$1,C140,IF(Gruppe!$B$3=$D$1,D140,"F"))))</f>
        <v>RW_Rwanda</v>
      </c>
      <c r="I140" s="37"/>
      <c r="J140" s="36"/>
      <c r="K140" s="2"/>
    </row>
    <row r="141" spans="1:11" ht="30">
      <c r="A141" s="36" t="s">
        <v>70</v>
      </c>
      <c r="B141" s="36" t="s">
        <v>269</v>
      </c>
      <c r="C141" s="36" t="s">
        <v>70</v>
      </c>
      <c r="D141" s="36" t="s">
        <v>70</v>
      </c>
      <c r="E141" s="36"/>
      <c r="F141" s="36"/>
      <c r="G141" s="37"/>
      <c r="H141" s="2" t="str">
        <f>IF(Gruppe!$B$3=$A$1,A141,IF(Gruppe!$B$3=$B$1,B141,IF(Gruppe!$B$3=$C$1,C141,IF(Gruppe!$B$3=$D$1,D141,"F"))))</f>
        <v>RO_Romania</v>
      </c>
      <c r="I141" s="37"/>
      <c r="J141" s="36"/>
      <c r="K141" s="2"/>
    </row>
    <row r="142" spans="1:11" ht="30">
      <c r="A142" s="36" t="s">
        <v>71</v>
      </c>
      <c r="B142" s="36" t="s">
        <v>270</v>
      </c>
      <c r="C142" s="36" t="s">
        <v>385</v>
      </c>
      <c r="D142" s="36" t="s">
        <v>217</v>
      </c>
      <c r="E142" s="36"/>
      <c r="F142" s="36"/>
      <c r="G142" s="37"/>
      <c r="H142" s="2" t="str">
        <f>IF(Gruppe!$B$3=$A$1,A142,IF(Gruppe!$B$3=$B$1,B142,IF(Gruppe!$B$3=$C$1,C142,IF(Gruppe!$B$3=$D$1,D142,"F"))))</f>
        <v>RU_Russia</v>
      </c>
      <c r="I142" s="37"/>
      <c r="J142" s="36"/>
      <c r="K142" s="2"/>
    </row>
    <row r="143" spans="1:11" ht="30">
      <c r="A143" s="36" t="s">
        <v>72</v>
      </c>
      <c r="B143" s="36" t="s">
        <v>271</v>
      </c>
      <c r="C143" s="36" t="s">
        <v>386</v>
      </c>
      <c r="D143" s="36" t="s">
        <v>218</v>
      </c>
      <c r="E143" s="36"/>
      <c r="F143" s="36"/>
      <c r="G143" s="37"/>
      <c r="H143" s="2" t="str">
        <f>IF(Gruppe!$B$3=$A$1,A143,IF(Gruppe!$B$3=$B$1,B143,IF(Gruppe!$B$3=$C$1,C143,IF(Gruppe!$B$3=$D$1,D143,"F"))))</f>
        <v>CH_Switzerland</v>
      </c>
      <c r="I143" s="37"/>
      <c r="J143" s="36"/>
      <c r="K143" s="2"/>
    </row>
    <row r="144" spans="1:11" ht="30">
      <c r="A144" s="36" t="s">
        <v>73</v>
      </c>
      <c r="B144" s="36" t="s">
        <v>272</v>
      </c>
      <c r="C144" s="36" t="s">
        <v>387</v>
      </c>
      <c r="D144" s="36" t="s">
        <v>219</v>
      </c>
      <c r="E144" s="36"/>
      <c r="F144" s="36"/>
      <c r="G144" s="37"/>
      <c r="H144" s="2" t="str">
        <f>IF(Gruppe!$B$3=$A$1,A144,IF(Gruppe!$B$3=$B$1,B144,IF(Gruppe!$B$3=$C$1,C144,IF(Gruppe!$B$3=$D$1,D144,"F"))))</f>
        <v>ES_Spain</v>
      </c>
      <c r="I144" s="37"/>
      <c r="J144" s="36"/>
      <c r="K144" s="2"/>
    </row>
    <row r="145" spans="1:11" ht="30">
      <c r="A145" s="36" t="s">
        <v>74</v>
      </c>
      <c r="B145" s="36" t="s">
        <v>273</v>
      </c>
      <c r="C145" s="36" t="s">
        <v>388</v>
      </c>
      <c r="D145" s="36" t="s">
        <v>220</v>
      </c>
      <c r="E145" s="36"/>
      <c r="F145" s="36"/>
      <c r="G145" s="37"/>
      <c r="H145" s="2" t="str">
        <f>IF(Gruppe!$B$3=$A$1,A145,IF(Gruppe!$B$3=$B$1,B145,IF(Gruppe!$B$3=$C$1,C145,IF(Gruppe!$B$3=$D$1,D145,"F"))))</f>
        <v>ZA_South Africa</v>
      </c>
      <c r="I145" s="37"/>
      <c r="J145" s="36"/>
      <c r="K145" s="2"/>
    </row>
    <row r="146" spans="1:11" ht="30">
      <c r="A146" s="36" t="s">
        <v>75</v>
      </c>
      <c r="B146" s="36" t="s">
        <v>274</v>
      </c>
      <c r="C146" s="36" t="s">
        <v>389</v>
      </c>
      <c r="D146" s="36" t="s">
        <v>221</v>
      </c>
      <c r="E146" s="36"/>
      <c r="F146" s="36"/>
      <c r="G146" s="37"/>
      <c r="H146" s="2" t="str">
        <f>IF(Gruppe!$B$3=$A$1,A146,IF(Gruppe!$B$3=$B$1,B146,IF(Gruppe!$B$3=$C$1,C146,IF(Gruppe!$B$3=$D$1,D146,"F"))))</f>
        <v>TZ_Tanzania</v>
      </c>
      <c r="I146" s="37"/>
      <c r="J146" s="36"/>
      <c r="K146" s="2"/>
    </row>
    <row r="147" spans="1:11" ht="30">
      <c r="A147" s="36" t="s">
        <v>76</v>
      </c>
      <c r="B147" s="36" t="s">
        <v>275</v>
      </c>
      <c r="C147" s="36" t="s">
        <v>76</v>
      </c>
      <c r="D147" s="36" t="s">
        <v>222</v>
      </c>
      <c r="E147" s="36"/>
      <c r="F147" s="36"/>
      <c r="G147" s="37"/>
      <c r="H147" s="2" t="str">
        <f>IF(Gruppe!$B$3=$A$1,A147,IF(Gruppe!$B$3=$B$1,B147,IF(Gruppe!$B$3=$C$1,C147,IF(Gruppe!$B$3=$D$1,D147,"F"))))</f>
        <v>CZ_Czech Republic</v>
      </c>
      <c r="I147" s="37"/>
      <c r="J147" s="36"/>
      <c r="K147" s="2"/>
    </row>
    <row r="148" spans="1:11" ht="45">
      <c r="A148" s="36" t="s">
        <v>77</v>
      </c>
      <c r="B148" s="36" t="s">
        <v>276</v>
      </c>
      <c r="C148" s="36" t="s">
        <v>390</v>
      </c>
      <c r="D148" s="36" t="s">
        <v>223</v>
      </c>
      <c r="E148" s="36"/>
      <c r="F148" s="36"/>
      <c r="G148" s="37"/>
      <c r="H148" s="2" t="str">
        <f>IF(Gruppe!$B$3=$A$1,A148,IF(Gruppe!$B$3=$B$1,B148,IF(Gruppe!$B$3=$C$1,C148,IF(Gruppe!$B$3=$D$1,D148,"F"))))</f>
        <v>HU_Hungary</v>
      </c>
      <c r="I148" s="37"/>
      <c r="J148" s="36"/>
      <c r="K148" s="2"/>
    </row>
    <row r="149" spans="1:11" ht="30">
      <c r="A149" s="36" t="s">
        <v>78</v>
      </c>
      <c r="B149" s="36" t="s">
        <v>79</v>
      </c>
      <c r="C149" s="36" t="s">
        <v>391</v>
      </c>
      <c r="D149" s="36" t="s">
        <v>224</v>
      </c>
      <c r="E149" s="36"/>
      <c r="F149" s="36"/>
      <c r="G149" s="37"/>
      <c r="H149" s="2" t="str">
        <f>IF(Gruppe!$B$3=$A$1,A149,IF(Gruppe!$B$3=$B$1,B149,IF(Gruppe!$B$3=$C$1,C149,IF(Gruppe!$B$3=$D$1,D149,"F"))))</f>
        <v>UY_Uruguay</v>
      </c>
      <c r="I149" s="37"/>
      <c r="J149" s="36"/>
      <c r="K149" s="2"/>
    </row>
    <row r="150" spans="1:11" ht="30">
      <c r="A150" s="36" t="s">
        <v>79</v>
      </c>
      <c r="B150" s="36" t="s">
        <v>277</v>
      </c>
      <c r="C150" s="36" t="s">
        <v>79</v>
      </c>
      <c r="D150" s="36" t="s">
        <v>225</v>
      </c>
      <c r="E150" s="36"/>
      <c r="F150" s="36"/>
      <c r="G150" s="37"/>
      <c r="H150" s="2" t="str">
        <f>IF(Gruppe!$B$3=$A$1,A150,IF(Gruppe!$B$3=$B$1,B150,IF(Gruppe!$B$3=$C$1,C150,IF(Gruppe!$B$3=$D$1,D150,"F"))))</f>
        <v>US_United States</v>
      </c>
      <c r="I150" s="37"/>
      <c r="J150" s="36"/>
      <c r="K150" s="2"/>
    </row>
    <row r="151" spans="1:11" ht="30">
      <c r="A151" s="36" t="s">
        <v>80</v>
      </c>
      <c r="B151" s="36" t="s">
        <v>278</v>
      </c>
      <c r="C151" s="36" t="s">
        <v>80</v>
      </c>
      <c r="D151" s="36" t="s">
        <v>226</v>
      </c>
      <c r="E151" s="36"/>
      <c r="F151" s="36"/>
      <c r="G151" s="37"/>
      <c r="H151" s="2" t="str">
        <f>IF(Gruppe!$B$3=$A$1,A151,IF(Gruppe!$B$3=$B$1,B151,IF(Gruppe!$B$3=$C$1,C151,IF(Gruppe!$B$3=$D$1,D151,"F"))))</f>
        <v>UK_United Kingdom</v>
      </c>
      <c r="I151" s="37"/>
      <c r="J151" s="36"/>
      <c r="K151" s="2"/>
    </row>
    <row r="152" spans="1:11" ht="30">
      <c r="A152" s="36" t="s">
        <v>81</v>
      </c>
      <c r="B152" s="36" t="s">
        <v>279</v>
      </c>
      <c r="C152" s="38" t="s">
        <v>392</v>
      </c>
      <c r="D152" s="36" t="s">
        <v>227</v>
      </c>
      <c r="E152" s="36"/>
      <c r="F152" s="36"/>
      <c r="G152" s="37"/>
      <c r="H152" s="2" t="str">
        <f>IF(Gruppe!$B$3=$A$1,A152,IF(Gruppe!$B$3=$B$1,B152,IF(Gruppe!$B$3=$C$1,C152,IF(Gruppe!$B$3=$D$1,D152,"F"))))</f>
        <v>BY_Belarus</v>
      </c>
      <c r="I152" s="37"/>
      <c r="J152" s="36"/>
      <c r="K152" s="2"/>
    </row>
    <row r="153" spans="1:11" ht="30">
      <c r="A153" s="36" t="s">
        <v>280</v>
      </c>
      <c r="B153" s="36" t="s">
        <v>280</v>
      </c>
      <c r="C153" s="38" t="s">
        <v>280</v>
      </c>
      <c r="D153" s="36" t="s">
        <v>228</v>
      </c>
      <c r="E153" s="36"/>
      <c r="F153" s="36"/>
      <c r="G153" s="37"/>
      <c r="H153" s="2" t="str">
        <f>IF(Gruppe!$B$3=$A$1,A153,IF(Gruppe!$B$3=$B$1,B153,IF(Gruppe!$B$3=$C$1,C153,IF(Gruppe!$B$3=$D$1,D153,"F"))))</f>
        <v>ZW_Zimbabwe</v>
      </c>
      <c r="I153" s="37"/>
      <c r="J153" s="36"/>
      <c r="K153" s="2"/>
    </row>
    <row r="154" spans="1:11" ht="15">
      <c r="A154" s="36" t="s">
        <v>300</v>
      </c>
      <c r="B154" s="36" t="s">
        <v>301</v>
      </c>
      <c r="C154" s="36" t="s">
        <v>302</v>
      </c>
      <c r="D154" s="36" t="s">
        <v>303</v>
      </c>
      <c r="E154" s="36"/>
      <c r="F154" s="36"/>
      <c r="G154" s="37"/>
      <c r="H154" s="2" t="str">
        <f>IF(Gruppe!$B$3=$A$1,A154,IF(Gruppe!$B$3=$B$1,B154,IF(Gruppe!$B$3=$C$1,C154,IF(Gruppe!$B$3=$D$1,D154,"F"))))</f>
        <v>_other</v>
      </c>
      <c r="I154" s="37"/>
      <c r="J154" s="36"/>
      <c r="K154" s="2"/>
    </row>
    <row r="155" ht="15">
      <c r="H155" s="2">
        <f>IF(Gruppe!$B$3=$A$1,A155,IF(Gruppe!$B$3=$B$1,B155,IF(Gruppe!$B$3=$C$1,C155,IF(Gruppe!$B$3=$D$1,D155,"F"))))</f>
        <v>0</v>
      </c>
    </row>
    <row r="156" ht="15">
      <c r="H156" s="2">
        <f>IF(Gruppe!$B$3=$A$1,A156,IF(Gruppe!$B$3=$B$1,B156,IF(Gruppe!$B$3=$C$1,C156,IF(Gruppe!$B$3=$D$1,D156,"F"))))</f>
        <v>0</v>
      </c>
    </row>
    <row r="157" ht="15">
      <c r="H157" s="2">
        <f>IF(Gruppe!$B$3=$A$1,A157,IF(Gruppe!$B$3=$B$1,B157,IF(Gruppe!$B$3=$C$1,C157,IF(Gruppe!$B$3=$D$1,D157,"F"))))</f>
        <v>0</v>
      </c>
    </row>
    <row r="158" ht="15">
      <c r="H158" s="2">
        <f>IF(Gruppe!$B$3=$A$1,A158,IF(Gruppe!$B$3=$B$1,B158,IF(Gruppe!$B$3=$C$1,C158,IF(Gruppe!$B$3=$D$1,D158,"F"))))</f>
        <v>0</v>
      </c>
    </row>
    <row r="159" ht="15">
      <c r="H159" s="2">
        <f>IF(Gruppe!$B$3=$A$1,A159,IF(Gruppe!$B$3=$B$1,B159,IF(Gruppe!$B$3=$C$1,C159,IF(Gruppe!$B$3=$D$1,D159,"F"))))</f>
        <v>0</v>
      </c>
    </row>
    <row r="160" ht="15">
      <c r="H160" s="2">
        <f>IF(Gruppe!$B$3=$A$1,A160,IF(Gruppe!$B$3=$B$1,B160,IF(Gruppe!$B$3=$C$1,C160,IF(Gruppe!$B$3=$D$1,D160,"F"))))</f>
        <v>0</v>
      </c>
    </row>
    <row r="161" ht="15">
      <c r="H161" s="2">
        <f>IF(Gruppe!$B$3=$A$1,A161,IF(Gruppe!$B$3=$B$1,B161,IF(Gruppe!$B$3=$C$1,C161,IF(Gruppe!$B$3=$D$1,D161,"F"))))</f>
        <v>0</v>
      </c>
    </row>
    <row r="162" ht="15">
      <c r="H162" s="2">
        <f>IF(Gruppe!$B$3=$A$1,A162,IF(Gruppe!$B$3=$B$1,B162,IF(Gruppe!$B$3=$C$1,C162,IF(Gruppe!$B$3=$D$1,D162,"F"))))</f>
        <v>0</v>
      </c>
    </row>
    <row r="163" ht="15">
      <c r="H163" s="2">
        <f>IF(Gruppe!$B$3=$A$1,A163,IF(Gruppe!$B$3=$B$1,B163,IF(Gruppe!$B$3=$C$1,C163,IF(Gruppe!$B$3=$D$1,D163,"F"))))</f>
        <v>0</v>
      </c>
    </row>
    <row r="164" ht="15">
      <c r="H164" s="2">
        <f>IF(Gruppe!$B$3=$A$1,A164,IF(Gruppe!$B$3=$B$1,B164,IF(Gruppe!$B$3=$C$1,C164,IF(Gruppe!$B$3=$D$1,D164,"F"))))</f>
        <v>0</v>
      </c>
    </row>
    <row r="165" ht="15">
      <c r="H165" s="2">
        <f>IF(Gruppe!$B$3=$A$1,A165,IF(Gruppe!$B$3=$B$1,B165,IF(Gruppe!$B$3=$C$1,C165,IF(Gruppe!$B$3=$D$1,D165,"F"))))</f>
        <v>0</v>
      </c>
    </row>
  </sheetData>
  <sheetProtection password="CFC9" sheet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 T&amp;D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Fischer</dc:creator>
  <cp:keywords/>
  <dc:description/>
  <cp:lastModifiedBy>DF</cp:lastModifiedBy>
  <cp:lastPrinted>2014-04-17T20:20:47Z</cp:lastPrinted>
  <dcterms:created xsi:type="dcterms:W3CDTF">2014-04-11T17:49:07Z</dcterms:created>
  <dcterms:modified xsi:type="dcterms:W3CDTF">2014-06-24T20:09:56Z</dcterms:modified>
  <cp:category/>
  <cp:version/>
  <cp:contentType/>
  <cp:contentStatus/>
</cp:coreProperties>
</file>